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66925"/>
  <mc:AlternateContent xmlns:mc="http://schemas.openxmlformats.org/markup-compatibility/2006">
    <mc:Choice Requires="x15">
      <x15ac:absPath xmlns:x15ac="http://schemas.microsoft.com/office/spreadsheetml/2010/11/ac" url="https://zilinskauniverzita-my.sharepoint.com/personal/adamko1_uniza_sk/Documents/ucenie/dist/"/>
    </mc:Choice>
  </mc:AlternateContent>
  <xr:revisionPtr revIDLastSave="1145" documentId="8_{1A4D6F70-91D7-45D4-9D49-C499211B6EB9}" xr6:coauthVersionLast="47" xr6:coauthVersionMax="47" xr10:uidLastSave="{70E364D9-0AC6-4B8D-9CC0-609090C41C43}"/>
  <bookViews>
    <workbookView xWindow="-120" yWindow="-120" windowWidth="29040" windowHeight="15840" xr2:uid="{41FB69AD-BBDE-4960-B86D-C2CDD93BBEB9}"/>
  </bookViews>
  <sheets>
    <sheet name="Dátumové funkcie - úvod" sheetId="1" r:id="rId1"/>
    <sheet name="Dátumové funkcie" sheetId="2" r:id="rId2"/>
    <sheet name="WeekNumy" sheetId="4" r:id="rId3"/>
    <sheet name="Kalendár" sheetId="5" r:id="rId4"/>
    <sheet name="piatky 13."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6" l="1" a="1"/>
  <c r="C7" i="6" s="1"/>
  <c r="B5" i="6"/>
  <c r="K1" i="5"/>
  <c r="B8" i="6" l="1" a="1"/>
  <c r="B8" i="6" s="1"/>
  <c r="C8" i="6" s="1" a="1"/>
  <c r="M2" i="5"/>
  <c r="D41" i="2"/>
  <c r="D5" i="2"/>
  <c r="D34" i="2"/>
  <c r="D3" i="2"/>
  <c r="D37" i="2" s="1"/>
  <c r="D2" i="2"/>
  <c r="D28" i="2"/>
  <c r="E38" i="2"/>
  <c r="E28" i="2"/>
  <c r="E12" i="2"/>
  <c r="E22" i="2"/>
  <c r="E18" i="2"/>
  <c r="E15" i="2"/>
  <c r="E37" i="2"/>
  <c r="E8" i="2"/>
  <c r="E25" i="2"/>
  <c r="E2" i="2"/>
  <c r="E9" i="2"/>
  <c r="E14" i="2"/>
  <c r="E34" i="2"/>
  <c r="E3" i="2"/>
  <c r="E26" i="2"/>
  <c r="E10" i="2"/>
  <c r="E16" i="2"/>
  <c r="E41" i="2"/>
  <c r="E5" i="2"/>
  <c r="C8" i="6" l="1"/>
  <c r="H59" i="6"/>
  <c r="L59" i="6"/>
  <c r="O24" i="6"/>
  <c r="O14" i="6"/>
  <c r="O44" i="6"/>
  <c r="O27" i="6"/>
  <c r="O26" i="6"/>
  <c r="O33" i="6"/>
  <c r="G59" i="6"/>
  <c r="D59" i="6"/>
  <c r="O16" i="6"/>
  <c r="O47" i="6"/>
  <c r="O36" i="6"/>
  <c r="O19" i="6"/>
  <c r="O18" i="6"/>
  <c r="J59" i="6"/>
  <c r="O55" i="6"/>
  <c r="O54" i="6"/>
  <c r="O28" i="6"/>
  <c r="O11" i="6"/>
  <c r="O10" i="6"/>
  <c r="O17" i="6"/>
  <c r="O52" i="6"/>
  <c r="N59" i="6"/>
  <c r="O39" i="6"/>
  <c r="O31" i="6"/>
  <c r="O37" i="6"/>
  <c r="O20" i="6"/>
  <c r="O15" i="6"/>
  <c r="O23" i="6"/>
  <c r="O9" i="6"/>
  <c r="O53" i="6"/>
  <c r="O22" i="6"/>
  <c r="F59" i="6"/>
  <c r="O56" i="6"/>
  <c r="O46" i="6"/>
  <c r="O29" i="6"/>
  <c r="O12" i="6"/>
  <c r="O45" i="6"/>
  <c r="O32" i="6"/>
  <c r="K59" i="6"/>
  <c r="O48" i="6"/>
  <c r="O38" i="6"/>
  <c r="O21" i="6"/>
  <c r="O51" i="6"/>
  <c r="O50" i="6"/>
  <c r="O57" i="6"/>
  <c r="E59" i="6"/>
  <c r="O35" i="6"/>
  <c r="O41" i="6"/>
  <c r="M59" i="6"/>
  <c r="O40" i="6"/>
  <c r="O30" i="6"/>
  <c r="O13" i="6"/>
  <c r="O43" i="6"/>
  <c r="O42" i="6"/>
  <c r="O49" i="6"/>
  <c r="I59" i="6"/>
  <c r="O34" i="6"/>
  <c r="O25" i="6"/>
  <c r="D12" i="5"/>
  <c r="M3" i="5"/>
  <c r="N3" i="5" s="1" a="1"/>
  <c r="N3" i="5" s="1"/>
  <c r="D3" i="5"/>
  <c r="M4" i="5"/>
  <c r="D38" i="2"/>
  <c r="Q8" i="6" l="1" a="1"/>
  <c r="Q8" i="6" s="1"/>
  <c r="P4" i="6"/>
  <c r="C59" i="6"/>
  <c r="O8" i="6"/>
  <c r="D5" i="5" a="1"/>
  <c r="D5" i="5" s="1"/>
  <c r="D14" i="5"/>
  <c r="D26" i="2"/>
  <c r="D25" i="2"/>
  <c r="D22" i="2"/>
  <c r="D18" i="2"/>
  <c r="D9" i="4"/>
  <c r="D10" i="4"/>
  <c r="D11" i="4"/>
  <c r="D17" i="4"/>
  <c r="G6" i="4"/>
  <c r="G7" i="4"/>
  <c r="G8" i="4"/>
  <c r="G9" i="4"/>
  <c r="G10" i="4"/>
  <c r="G11" i="4"/>
  <c r="G12" i="4"/>
  <c r="G13" i="4"/>
  <c r="G14" i="4"/>
  <c r="G15" i="4"/>
  <c r="G16" i="4"/>
  <c r="G17" i="4"/>
  <c r="G5" i="4"/>
  <c r="E12" i="4"/>
  <c r="E13" i="4"/>
  <c r="B6" i="4"/>
  <c r="C6" i="4" s="1"/>
  <c r="B7" i="4"/>
  <c r="E7" i="4" s="1"/>
  <c r="B8" i="4"/>
  <c r="C8" i="4" s="1"/>
  <c r="B9" i="4"/>
  <c r="E9" i="4" s="1"/>
  <c r="B10" i="4"/>
  <c r="B11" i="4"/>
  <c r="E11" i="4" s="1"/>
  <c r="B12" i="4"/>
  <c r="D12" i="4" s="1"/>
  <c r="B13" i="4"/>
  <c r="C13" i="4" s="1"/>
  <c r="B14" i="4"/>
  <c r="E14" i="4" s="1"/>
  <c r="B15" i="4"/>
  <c r="E15" i="4" s="1"/>
  <c r="B16" i="4"/>
  <c r="C16" i="4" s="1"/>
  <c r="B17" i="4"/>
  <c r="E17" i="4" s="1"/>
  <c r="B5" i="4"/>
  <c r="D5" i="4" s="1"/>
  <c r="D16" i="2"/>
  <c r="D15" i="2"/>
  <c r="D14" i="2"/>
  <c r="D12" i="2"/>
  <c r="D9" i="2"/>
  <c r="D10" i="2"/>
  <c r="D8" i="2"/>
  <c r="D23" i="1"/>
  <c r="D20" i="1"/>
  <c r="F13" i="1"/>
  <c r="F9" i="1"/>
  <c r="J3" i="6" l="1"/>
  <c r="P2" i="6"/>
  <c r="M3" i="6"/>
  <c r="L3" i="6"/>
  <c r="K3" i="6"/>
  <c r="E6" i="4"/>
  <c r="C11" i="4"/>
  <c r="D14" i="4"/>
  <c r="D6" i="4"/>
  <c r="D8" i="4"/>
  <c r="C12" i="4"/>
  <c r="D7" i="4"/>
  <c r="D13" i="4"/>
  <c r="C14" i="4"/>
  <c r="E8" i="4"/>
  <c r="D15" i="4"/>
  <c r="E16" i="4"/>
  <c r="D16" i="4"/>
  <c r="E14" i="5"/>
  <c r="F14" i="5" s="1"/>
  <c r="G14" i="5" s="1"/>
  <c r="H14" i="5" s="1"/>
  <c r="I14" i="5" s="1"/>
  <c r="J14" i="5" s="1"/>
  <c r="D15" i="5"/>
  <c r="C5" i="4"/>
  <c r="C10" i="4"/>
  <c r="C17" i="4"/>
  <c r="C9" i="4"/>
  <c r="E5" i="4"/>
  <c r="E10" i="4"/>
  <c r="C15" i="4"/>
  <c r="C7" i="4"/>
  <c r="P3" i="6" l="1"/>
  <c r="E15" i="5"/>
  <c r="F15" i="5" s="1"/>
  <c r="G15" i="5" s="1"/>
  <c r="H15" i="5" s="1"/>
  <c r="I15" i="5" s="1"/>
  <c r="J15" i="5" s="1"/>
  <c r="D16" i="5"/>
  <c r="D17" i="5" l="1"/>
  <c r="E16" i="5"/>
  <c r="F16" i="5" s="1"/>
  <c r="G16" i="5" s="1"/>
  <c r="H16" i="5" s="1"/>
  <c r="I16" i="5" s="1"/>
  <c r="J16" i="5" s="1"/>
  <c r="D18" i="5" l="1"/>
  <c r="E18" i="5" s="1"/>
  <c r="F18" i="5" s="1"/>
  <c r="G18" i="5" s="1"/>
  <c r="H18" i="5" s="1"/>
  <c r="I18" i="5" s="1"/>
  <c r="J18" i="5" s="1"/>
  <c r="E17" i="5"/>
  <c r="F17" i="5" s="1"/>
  <c r="G17" i="5" s="1"/>
  <c r="H17" i="5" s="1"/>
  <c r="I17" i="5" s="1"/>
  <c r="J17" i="5" s="1"/>
  <c r="D19" i="5" l="1"/>
  <c r="E19" i="5" s="1"/>
  <c r="F19" i="5" s="1"/>
  <c r="G19" i="5" s="1"/>
  <c r="H19" i="5" s="1"/>
  <c r="I19" i="5" s="1"/>
  <c r="J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Adamko</author>
  </authors>
  <commentList>
    <comment ref="D12" authorId="0" shapeId="0" xr:uid="{23EE1F9F-99B7-4649-9542-F48524A57F54}">
      <text>
        <r>
          <rPr>
            <b/>
            <sz val="9"/>
            <color indexed="81"/>
            <rFont val="Segoe UI"/>
            <family val="2"/>
            <charset val="238"/>
          </rPr>
          <t>Peter Adamko:</t>
        </r>
        <r>
          <rPr>
            <sz val="9"/>
            <color indexed="81"/>
            <rFont val="Segoe UI"/>
            <family val="2"/>
            <charset val="238"/>
          </rPr>
          <t xml:space="preserve">
Ak MS Excel naformátuje výsledok ako dátum a je potrebné číslo, tak to musí byť ručne preformátované.
</t>
        </r>
      </text>
    </comment>
    <comment ref="D14" authorId="0" shapeId="0" xr:uid="{43AA6BB3-BD6F-4889-B485-9C946EC6B75D}">
      <text>
        <r>
          <rPr>
            <b/>
            <sz val="9"/>
            <color indexed="81"/>
            <rFont val="Segoe UI"/>
            <family val="2"/>
            <charset val="238"/>
          </rPr>
          <t>Peter Adamko:</t>
        </r>
        <r>
          <rPr>
            <sz val="9"/>
            <color indexed="81"/>
            <rFont val="Segoe UI"/>
            <family val="2"/>
            <charset val="238"/>
          </rPr>
          <t xml:space="preserve">
Ak MS Excel naformátuje výsledok ako číslo a je potrebný dátum, tak to musí byť ručne preformátované.</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<sst xmlns="http://schemas.openxmlformats.org/spreadsheetml/2006/main" count="100" uniqueCount="89">
  <si>
    <t>1 =</t>
  </si>
  <si>
    <t>&lt;- naformátujte bunku ako číslo</t>
  </si>
  <si>
    <t>3,5 =</t>
  </si>
  <si>
    <t>a</t>
  </si>
  <si>
    <t xml:space="preserve"> je </t>
  </si>
  <si>
    <t xml:space="preserve"> =D9-B9-1</t>
  </si>
  <si>
    <t>dní</t>
  </si>
  <si>
    <t>dňa</t>
  </si>
  <si>
    <t xml:space="preserve">je cca </t>
  </si>
  <si>
    <t>funguje to aj s časom, medzi:</t>
  </si>
  <si>
    <t>medzi 1.1.2020 a 2.1.2020 je nula dní</t>
  </si>
  <si>
    <t>medzi 1.1.2020 a 1.1.2020 nie je žiaden deň</t>
  </si>
  <si>
    <t>Poznámka pre vrtákov a pre rozmýšľajúcich:</t>
  </si>
  <si>
    <t>Medzi</t>
  </si>
  <si>
    <t xml:space="preserve"> =B20+666</t>
  </si>
  <si>
    <t>Funguje to aj obrátene. Ak chceme vedieť aký dátum bude o 666 dní, stačí k dátumu pripočítať 666.</t>
  </si>
  <si>
    <t xml:space="preserve"> =B23+1/3</t>
  </si>
  <si>
    <t>Dátum posledného dňa v zadanom mesiaci.</t>
  </si>
  <si>
    <t>weeknum 1</t>
  </si>
  <si>
    <t>weeknum 2</t>
  </si>
  <si>
    <t>isoweeknum</t>
  </si>
  <si>
    <t>prvý deň v roku</t>
  </si>
  <si>
    <t>Je tu aj podmienené formátovanie</t>
  </si>
  <si>
    <t>Nielen weeknumy</t>
  </si>
  <si>
    <t>Aj Date</t>
  </si>
  <si>
    <t>Aj vlastné formátovanie</t>
  </si>
  <si>
    <t xml:space="preserve">Argument 2 znamená, že prvým týždňom je ten, ktorý obsahuje 1. január a týždne začínajú pondelkom. </t>
  </si>
  <si>
    <t xml:space="preserve">Argument 21 znamená, že prvým týždňom je ten, ktorý obsahuje prvý štvrtok v roku a týždne začínajú pondelkom = ISO. </t>
  </si>
  <si>
    <t>Ak je druhý argument 2, týždeň sa začína pondelkom.</t>
  </si>
  <si>
    <t>Dátum v MS Excel je číslo - to vieme už od formátovania. 
Dátum s číslom 1 je 1. január 1900. (Existuje aj verzia 1904. Tá sa používala v starších MAC verziách MS Excelu.)
Časť dňa je desatinná časť čísla. 1,5 je poludnie 1.1.1900.</t>
  </si>
  <si>
    <t>Ak chceme zistiť, koľko celých čísel je medzi 7 a 13. Stačí odčítať 7 od 13. A ešte odčítať 1.
13 - 7 = 6. To je o jedno viac, pretože medzi nimi sú čísla 8, 9, 10, 11, 12, teda je ich 5.
Ak považujeme dátum, za číslo, môžeme postupovať rovnako pri zisťovaní, koľko dní ubehlo medzi dvomi dátumami.</t>
  </si>
  <si>
    <t>rok</t>
  </si>
  <si>
    <t>mesiac</t>
  </si>
  <si>
    <t>deň</t>
  </si>
  <si>
    <t xml:space="preserve">Bez voliteľného argumentu je prvým týždňom ten, ktorý obsahuje 1. január. </t>
  </si>
  <si>
    <t xml:space="preserve">Bez voliteľného argumentu týždne začínajú nedeľou. </t>
  </si>
  <si>
    <t>Pre tých pár, čo si pamätajú MS Access: Tam funkcia s týmto názvom vrátila aktuálny dátum.</t>
  </si>
  <si>
    <r>
      <t xml:space="preserve">Funkcia </t>
    </r>
    <r>
      <rPr>
        <b/>
        <sz val="11"/>
        <color theme="1"/>
        <rFont val="Calibri"/>
        <family val="2"/>
        <charset val="238"/>
        <scheme val="minor"/>
      </rPr>
      <t>NOW</t>
    </r>
    <r>
      <rPr>
        <sz val="11"/>
        <color theme="1"/>
        <rFont val="Calibri"/>
        <family val="2"/>
        <charset val="238"/>
        <scheme val="minor"/>
      </rPr>
      <t xml:space="preserve"> nemá argumenty a vráti aktuálny dátum a čas. Ak stlačíte F9 uvidíte plynúť čas.</t>
    </r>
  </si>
  <si>
    <r>
      <t xml:space="preserve">Funkcia </t>
    </r>
    <r>
      <rPr>
        <b/>
        <sz val="11"/>
        <color theme="1"/>
        <rFont val="Calibri"/>
        <family val="2"/>
        <charset val="238"/>
        <scheme val="minor"/>
      </rPr>
      <t>TODAY</t>
    </r>
    <r>
      <rPr>
        <sz val="11"/>
        <color theme="1"/>
        <rFont val="Calibri"/>
        <family val="2"/>
        <charset val="238"/>
        <scheme val="minor"/>
      </rPr>
      <t xml:space="preserve"> nemá argumenty a vráti aktuálny dátum. Ak si dokument otvoríte zajtra alebo predvčerom uvidíte iný dátum.</t>
    </r>
  </si>
  <si>
    <r>
      <t xml:space="preserve">Funkcia </t>
    </r>
    <r>
      <rPr>
        <b/>
        <sz val="11"/>
        <color theme="1"/>
        <rFont val="Calibri"/>
        <family val="2"/>
        <charset val="238"/>
        <scheme val="minor"/>
      </rPr>
      <t>DATE</t>
    </r>
    <r>
      <rPr>
        <sz val="11"/>
        <color theme="1"/>
        <rFont val="Calibri"/>
        <family val="2"/>
        <charset val="238"/>
        <scheme val="minor"/>
      </rPr>
      <t xml:space="preserve"> vytvorí dátum zo zadaného roku, mesiaca a dňa.</t>
    </r>
  </si>
  <si>
    <r>
      <t xml:space="preserve">Funkcia </t>
    </r>
    <r>
      <rPr>
        <b/>
        <sz val="11"/>
        <color theme="1"/>
        <rFont val="Calibri"/>
        <family val="2"/>
        <charset val="238"/>
        <scheme val="minor"/>
      </rPr>
      <t>DAY</t>
    </r>
    <r>
      <rPr>
        <sz val="11"/>
        <color theme="1"/>
        <rFont val="Calibri"/>
        <family val="2"/>
        <charset val="238"/>
        <scheme val="minor"/>
      </rPr>
      <t xml:space="preserve"> zistí z dátumu deň.</t>
    </r>
  </si>
  <si>
    <r>
      <t xml:space="preserve">Funkcia </t>
    </r>
    <r>
      <rPr>
        <b/>
        <sz val="11"/>
        <color theme="1"/>
        <rFont val="Calibri"/>
        <family val="2"/>
        <charset val="238"/>
        <scheme val="minor"/>
      </rPr>
      <t>MONTH</t>
    </r>
    <r>
      <rPr>
        <sz val="11"/>
        <color theme="1"/>
        <rFont val="Calibri"/>
        <family val="2"/>
        <charset val="238"/>
        <scheme val="minor"/>
      </rPr>
      <t xml:space="preserve"> zistí z dátumu mesiac.</t>
    </r>
  </si>
  <si>
    <r>
      <t xml:space="preserve">Funkcia </t>
    </r>
    <r>
      <rPr>
        <b/>
        <sz val="11"/>
        <color theme="1"/>
        <rFont val="Calibri"/>
        <family val="2"/>
        <charset val="238"/>
        <scheme val="minor"/>
      </rPr>
      <t>YEAR</t>
    </r>
    <r>
      <rPr>
        <sz val="11"/>
        <color theme="1"/>
        <rFont val="Calibri"/>
        <family val="2"/>
        <charset val="238"/>
        <scheme val="minor"/>
      </rPr>
      <t xml:space="preserve"> zistí z dátumu rok.</t>
    </r>
  </si>
  <si>
    <r>
      <t xml:space="preserve">Funkcia </t>
    </r>
    <r>
      <rPr>
        <b/>
        <sz val="11"/>
        <color theme="1"/>
        <rFont val="Calibri"/>
        <family val="2"/>
        <charset val="238"/>
        <scheme val="minor"/>
      </rPr>
      <t>DAYS</t>
    </r>
    <r>
      <rPr>
        <sz val="11"/>
        <color theme="1"/>
        <rFont val="Calibri"/>
        <family val="2"/>
        <charset val="238"/>
        <scheme val="minor"/>
      </rPr>
      <t xml:space="preserve"> zistí počet dní medzi dátumami = To isté ako odčítanie.</t>
    </r>
  </si>
  <si>
    <r>
      <t xml:space="preserve">Funkcia </t>
    </r>
    <r>
      <rPr>
        <b/>
        <sz val="11"/>
        <color theme="1"/>
        <rFont val="Calibri"/>
        <family val="2"/>
        <charset val="238"/>
        <scheme val="minor"/>
      </rPr>
      <t>EDATE</t>
    </r>
    <r>
      <rPr>
        <sz val="11"/>
        <color theme="1"/>
        <rFont val="Calibri"/>
        <family val="2"/>
        <charset val="238"/>
        <scheme val="minor"/>
      </rPr>
      <t xml:space="preserve"> zistí dátum, ktorý je daný počet mesiacov pred alebo po zadanom dátume.</t>
    </r>
  </si>
  <si>
    <r>
      <t xml:space="preserve">Funkcia </t>
    </r>
    <r>
      <rPr>
        <b/>
        <sz val="11"/>
        <color theme="1"/>
        <rFont val="Calibri"/>
        <family val="2"/>
        <charset val="238"/>
        <scheme val="minor"/>
      </rPr>
      <t>EOMONTH</t>
    </r>
    <r>
      <rPr>
        <sz val="11"/>
        <color theme="1"/>
        <rFont val="Calibri"/>
        <family val="2"/>
        <charset val="238"/>
        <scheme val="minor"/>
      </rPr>
      <t xml:space="preserve"> zistí dátum posledného dňa v mesiaci, ktorý bude/bol daný počet mesiacov po alebo pred zadaným dátumom.</t>
    </r>
  </si>
  <si>
    <t xml:space="preserve">Podľa ISO 8601 je prvý týždeň v roku je ten, ktorý obsahuje prvý štvrtok v kalendárnom roku. </t>
  </si>
  <si>
    <t xml:space="preserve">Týždeň začína pondelkom. </t>
  </si>
  <si>
    <r>
      <t xml:space="preserve">Funkcia </t>
    </r>
    <r>
      <rPr>
        <b/>
        <sz val="11"/>
        <color theme="1"/>
        <rFont val="Calibri"/>
        <family val="2"/>
        <charset val="238"/>
        <scheme val="minor"/>
      </rPr>
      <t>ISOWEEKNUM</t>
    </r>
    <r>
      <rPr>
        <sz val="11"/>
        <color theme="1"/>
        <rFont val="Calibri"/>
        <family val="2"/>
        <charset val="238"/>
        <scheme val="minor"/>
      </rPr>
      <t xml:space="preserve"> vráti poradové číslo týždňa v roku podľa ISO.</t>
    </r>
  </si>
  <si>
    <r>
      <t xml:space="preserve">Funkcia </t>
    </r>
    <r>
      <rPr>
        <b/>
        <sz val="11"/>
        <color theme="1"/>
        <rFont val="Calibri"/>
        <family val="2"/>
        <charset val="238"/>
        <scheme val="minor"/>
      </rPr>
      <t>WEEKNUM</t>
    </r>
    <r>
      <rPr>
        <sz val="11"/>
        <color theme="1"/>
        <rFont val="Calibri"/>
        <family val="2"/>
        <charset val="238"/>
        <scheme val="minor"/>
      </rPr>
      <t xml:space="preserve"> vráti poradové číslo týždňa v roku. </t>
    </r>
  </si>
  <si>
    <t>ak  sa robí iba utorok až štvrtok a sviatky sú máje a Veľká noc - žltá oblasť.</t>
  </si>
  <si>
    <r>
      <t xml:space="preserve">Funkcia </t>
    </r>
    <r>
      <rPr>
        <b/>
        <sz val="11"/>
        <color theme="1"/>
        <rFont val="Calibri"/>
        <family val="2"/>
        <charset val="238"/>
        <scheme val="minor"/>
      </rPr>
      <t>NETWORKSDAYS.INTL</t>
    </r>
    <r>
      <rPr>
        <sz val="11"/>
        <color theme="1"/>
        <rFont val="Calibri"/>
        <family val="2"/>
        <charset val="238"/>
        <scheme val="minor"/>
      </rPr>
      <t xml:space="preserve"> vráti počet pracovných dní medzi dvomi dátumami.</t>
    </r>
  </si>
  <si>
    <t xml:space="preserve"> ==Koľko pracovných dní je medzi 10.4.2020 a 10.5.2020,</t>
  </si>
  <si>
    <r>
      <t xml:space="preserve">Funkcia </t>
    </r>
    <r>
      <rPr>
        <b/>
        <sz val="11"/>
        <color theme="1"/>
        <rFont val="Calibri"/>
        <family val="2"/>
        <charset val="238"/>
        <scheme val="minor"/>
      </rPr>
      <t>WORKDAY.INTL</t>
    </r>
    <r>
      <rPr>
        <sz val="11"/>
        <color theme="1"/>
        <rFont val="Calibri"/>
        <family val="2"/>
        <charset val="238"/>
        <scheme val="minor"/>
      </rPr>
      <t xml:space="preserve"> vráti dátum, ktorý nastane o daný pracovných dní od nejakého dátumu. Opak funkcie </t>
    </r>
    <r>
      <rPr>
        <b/>
        <sz val="11"/>
        <color theme="1"/>
        <rFont val="Calibri"/>
        <family val="2"/>
        <charset val="238"/>
        <scheme val="minor"/>
      </rPr>
      <t>NETWORKDAYS.INTL</t>
    </r>
  </si>
  <si>
    <r>
      <t xml:space="preserve">Funkcia </t>
    </r>
    <r>
      <rPr>
        <b/>
        <sz val="11"/>
        <color theme="1"/>
        <rFont val="Calibri"/>
        <family val="2"/>
        <charset val="238"/>
        <scheme val="minor"/>
      </rPr>
      <t>WORKDAY</t>
    </r>
    <r>
      <rPr>
        <sz val="11"/>
        <color theme="1"/>
        <rFont val="Calibri"/>
        <family val="2"/>
        <charset val="238"/>
        <scheme val="minor"/>
      </rPr>
      <t xml:space="preserve"> je obmedzenejšia verzia funkcie </t>
    </r>
    <r>
      <rPr>
        <b/>
        <sz val="11"/>
        <color theme="1"/>
        <rFont val="Calibri"/>
        <family val="2"/>
        <charset val="238"/>
        <scheme val="minor"/>
      </rPr>
      <t>WORKDAY.INTL</t>
    </r>
    <r>
      <rPr>
        <sz val="11"/>
        <color theme="1"/>
        <rFont val="Calibri"/>
        <family val="2"/>
        <charset val="238"/>
        <scheme val="minor"/>
      </rPr>
      <t>.</t>
    </r>
  </si>
  <si>
    <r>
      <t xml:space="preserve">Funkcia </t>
    </r>
    <r>
      <rPr>
        <b/>
        <sz val="11"/>
        <color theme="1"/>
        <rFont val="Calibri"/>
        <family val="2"/>
        <charset val="238"/>
        <scheme val="minor"/>
      </rPr>
      <t>WEEKDAY</t>
    </r>
    <r>
      <rPr>
        <sz val="11"/>
        <color theme="1"/>
        <rFont val="Calibri"/>
        <family val="2"/>
        <charset val="238"/>
        <scheme val="minor"/>
      </rPr>
      <t xml:space="preserve"> vráti poradové číslo v týždni. Bez druhého argumentu sa berie týždeň začínajúci nedeľou.</t>
    </r>
  </si>
  <si>
    <t>Funguje to aj s časom, prirátajme k šiestej večer 8 hodín (tretinu dňa).</t>
  </si>
  <si>
    <t>Je možné určiť, čo je víkend a kedy sú sviatky. Reťazec 0 a 1 musí byť v úvodzovkách.</t>
  </si>
  <si>
    <r>
      <t xml:space="preserve">Funkcia </t>
    </r>
    <r>
      <rPr>
        <b/>
        <sz val="11"/>
        <color theme="1"/>
        <rFont val="Calibri"/>
        <family val="2"/>
        <charset val="238"/>
        <scheme val="minor"/>
      </rPr>
      <t>NETWORKDAYS</t>
    </r>
    <r>
      <rPr>
        <sz val="11"/>
        <color theme="1"/>
        <rFont val="Calibri"/>
        <family val="2"/>
        <charset val="238"/>
        <scheme val="minor"/>
      </rPr>
      <t xml:space="preserve"> je obmedzenejšia verzia funkcie </t>
    </r>
    <r>
      <rPr>
        <b/>
        <sz val="11"/>
        <color theme="1"/>
        <rFont val="Calibri"/>
        <family val="2"/>
        <charset val="238"/>
        <scheme val="minor"/>
      </rPr>
      <t>NETWORKSDAYS.INTL</t>
    </r>
    <r>
      <rPr>
        <sz val="11"/>
        <color theme="1"/>
        <rFont val="Calibri"/>
        <family val="2"/>
        <charset val="238"/>
        <scheme val="minor"/>
      </rPr>
      <t>.</t>
    </r>
  </si>
  <si>
    <t>dátum</t>
  </si>
  <si>
    <t>štvrťrok</t>
  </si>
  <si>
    <t>pondelok</t>
  </si>
  <si>
    <t>utorok</t>
  </si>
  <si>
    <t>streda</t>
  </si>
  <si>
    <t>štvrtok</t>
  </si>
  <si>
    <t>piatok</t>
  </si>
  <si>
    <t>sobota</t>
  </si>
  <si>
    <t>nedeľa</t>
  </si>
  <si>
    <t>Medzivýpočty:</t>
  </si>
  <si>
    <t>Počet dní v danom mesiaci.</t>
  </si>
  <si>
    <t>dnes je</t>
  </si>
  <si>
    <t>1.</t>
  </si>
  <si>
    <t>2.</t>
  </si>
  <si>
    <t>IFS(M4+M3&lt;30;4;M4+ M3&gt;36;6;1;5)</t>
  </si>
  <si>
    <t>Počet riadkov v bunke D5 možno určiť namiesto</t>
  </si>
  <si>
    <t>aj</t>
  </si>
  <si>
    <t>CEILING.MATH((M4+M3-1)/7)</t>
  </si>
  <si>
    <t>Koľko piatkov 13. bude najbližších 50 rokov?</t>
  </si>
  <si>
    <t>Koľko z najbližších 50 rokov nebude mať ani jeden piatok 13.?</t>
  </si>
  <si>
    <t>V ktorý rok, z najbližších 50, ich bude najviac?</t>
  </si>
  <si>
    <t>dnes:</t>
  </si>
  <si>
    <t xml:space="preserve">                 mesiac
rok</t>
  </si>
  <si>
    <t>moderne
bez dvojkliku</t>
  </si>
  <si>
    <t>klasika</t>
  </si>
  <si>
    <t>po mesiacoch</t>
  </si>
  <si>
    <t>počet piatkov 13.</t>
  </si>
  <si>
    <t>počet rokov</t>
  </si>
  <si>
    <t>celkom</t>
  </si>
  <si>
    <t>ver. 15. 11.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</si>
</sst>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F800]dddd\,\ mmmm\ dd\,\ yyyy"/>
    <numFmt numFmtId="165" formatCode="dddd\,\ d/\ mmmm\ yyyy\ h:mm"/>
    <numFmt numFmtId="166" formatCode="dddd\,\ d/\ mmmm\ yyyy\,\ h:mm"/>
    <numFmt numFmtId="167" formatCode="dddd"/>
    <numFmt numFmtId="168" formatCode="d/m/yyyy\ h:mm:ss"/>
    <numFmt numFmtId="169" formatCode="dd"/>
  </numFmts>
  <fonts count="6" x14ac:knownFonts="1">
    <font>
      <sz val="11"/>
      <color theme="1"/>
      <name val="Calibri"/>
      <family val="2"/>
      <charset val="238"/>
      <scheme val="minor"/>
    </font>
    <font>
      <b/>
      <sz val="11"/>
      <color theme="1"/>
      <name val="Calibri"/>
      <family val="2"/>
      <charset val="238"/>
      <scheme val="minor"/>
    </font>
    <font>
      <sz val="9"/>
      <color indexed="81"/>
      <name val="Segoe UI"/>
      <family val="2"/>
      <charset val="238"/>
    </font>
    <font>
      <b/>
      <sz val="9"/>
      <color indexed="81"/>
      <name val="Segoe UI"/>
      <family val="2"/>
      <charset val="238"/>
    </font>
    <font>
      <sz val="8"/>
      <name val="Calibri"/>
      <family val="2"/>
      <charset val="238"/>
      <scheme val="minor"/>
    </font>
    <font>
      <b/>
      <sz val="18"/>
      <color theme="1"/>
      <name val="Calibri"/>
      <family val="2"/>
      <charset val="238"/>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tint="-9.9978637043366805E-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right/>
      <top/>
      <bottom/>
      <diagonal style="thick">
        <color auto="1"/>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80">
    <xf numFmtId="0" fontId="0" fillId="0" borderId="0" xfId="0"/>
    <xf numFmtId="0" fontId="0" fillId="0" borderId="0" xfId="0" applyAlignment="1">
      <alignment horizontal="center"/>
    </xf>
    <xf numFmtId="164" fontId="0" fillId="0" borderId="0" xfId="0" applyNumberFormat="1"/>
    <xf numFmtId="165" fontId="0" fillId="0" borderId="0" xfId="0" applyNumberFormat="1"/>
    <xf numFmtId="0" fontId="0" fillId="0" borderId="0" xfId="0" applyAlignment="1">
      <alignment horizontal="right"/>
    </xf>
    <xf numFmtId="14" fontId="0" fillId="0" borderId="0" xfId="0" applyNumberFormat="1"/>
    <xf numFmtId="2" fontId="0" fillId="0" borderId="0" xfId="0" applyNumberFormat="1"/>
    <xf numFmtId="0" fontId="0" fillId="0" borderId="0" xfId="0" applyAlignment="1">
      <alignment horizontal="center" vertical="center"/>
    </xf>
    <xf numFmtId="166" fontId="0" fillId="0" borderId="0" xfId="0" applyNumberFormat="1"/>
    <xf numFmtId="0" fontId="1" fillId="0" borderId="0" xfId="0" applyFont="1" applyAlignment="1">
      <alignment horizontal="center"/>
    </xf>
    <xf numFmtId="0" fontId="0" fillId="0" borderId="0" xfId="0" applyAlignment="1">
      <alignment vertical="center"/>
    </xf>
    <xf numFmtId="14" fontId="0" fillId="0" borderId="0" xfId="0" applyNumberFormat="1" applyAlignment="1">
      <alignment vertical="center"/>
    </xf>
    <xf numFmtId="14" fontId="0" fillId="2" borderId="0" xfId="0" applyNumberFormat="1" applyFill="1" applyAlignment="1">
      <alignment vertical="center"/>
    </xf>
    <xf numFmtId="0" fontId="0" fillId="0" borderId="0" xfId="0" applyAlignment="1">
      <alignment vertical="center"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14" fontId="0" fillId="0" borderId="8" xfId="0" applyNumberFormat="1" applyBorder="1" applyAlignment="1">
      <alignment vertical="center"/>
    </xf>
    <xf numFmtId="0" fontId="0" fillId="0" borderId="11" xfId="0" applyBorder="1" applyAlignment="1">
      <alignment vertical="center"/>
    </xf>
    <xf numFmtId="168" fontId="0" fillId="0" borderId="4" xfId="0" applyNumberFormat="1" applyBorder="1" applyAlignment="1">
      <alignment vertical="center"/>
    </xf>
    <xf numFmtId="168" fontId="0" fillId="0" borderId="10" xfId="0" applyNumberFormat="1" applyBorder="1" applyAlignment="1">
      <alignment vertical="center"/>
    </xf>
    <xf numFmtId="22" fontId="0" fillId="0" borderId="5" xfId="0" applyNumberFormat="1" applyBorder="1" applyAlignment="1">
      <alignment vertical="center" wrapText="1"/>
    </xf>
    <xf numFmtId="168" fontId="0" fillId="0" borderId="11" xfId="0" applyNumberFormat="1" applyBorder="1" applyAlignment="1">
      <alignment vertical="center"/>
    </xf>
    <xf numFmtId="22" fontId="0" fillId="0" borderId="9" xfId="0" applyNumberFormat="1" applyBorder="1" applyAlignment="1">
      <alignment vertical="center" wrapText="1"/>
    </xf>
    <xf numFmtId="0" fontId="0" fillId="0" borderId="10" xfId="0" applyBorder="1" applyAlignment="1">
      <alignment vertical="center"/>
    </xf>
    <xf numFmtId="0" fontId="0" fillId="0" borderId="5" xfId="0"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14" fontId="0" fillId="0" borderId="4" xfId="0" applyNumberFormat="1" applyBorder="1" applyAlignment="1">
      <alignment vertical="center"/>
    </xf>
    <xf numFmtId="14" fontId="0" fillId="0" borderId="6" xfId="0" applyNumberForma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wrapText="1"/>
    </xf>
    <xf numFmtId="0" fontId="1" fillId="0" borderId="0" xfId="0" applyFont="1"/>
    <xf numFmtId="0" fontId="1" fillId="3" borderId="4" xfId="0" applyFont="1" applyFill="1" applyBorder="1" applyAlignment="1">
      <alignment horizontal="center" vertical="center"/>
    </xf>
    <xf numFmtId="0" fontId="1" fillId="3" borderId="0" xfId="0" applyFont="1" applyFill="1" applyAlignment="1">
      <alignment horizontal="center" vertical="center"/>
    </xf>
    <xf numFmtId="0" fontId="0" fillId="2" borderId="0" xfId="0" applyFill="1"/>
    <xf numFmtId="0" fontId="0" fillId="4" borderId="0" xfId="0" applyFill="1"/>
    <xf numFmtId="169" fontId="1" fillId="0" borderId="0" xfId="0" applyNumberFormat="1" applyFont="1" applyAlignment="1">
      <alignment horizontal="center"/>
    </xf>
    <xf numFmtId="0" fontId="1" fillId="5" borderId="0" xfId="0" applyFont="1" applyFill="1" applyAlignment="1">
      <alignment horizontal="center"/>
    </xf>
    <xf numFmtId="14" fontId="1" fillId="0" borderId="0" xfId="0" applyNumberFormat="1" applyFont="1"/>
    <xf numFmtId="0" fontId="0" fillId="0" borderId="1" xfId="0"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11" xfId="0" applyBorder="1" applyAlignment="1">
      <alignment vertical="center"/>
    </xf>
    <xf numFmtId="14" fontId="0" fillId="0" borderId="4" xfId="0" applyNumberFormat="1" applyBorder="1" applyAlignment="1">
      <alignment vertical="center"/>
    </xf>
    <xf numFmtId="14" fontId="0" fillId="0" borderId="8" xfId="0" applyNumberFormat="1" applyBorder="1" applyAlignment="1">
      <alignment vertical="center"/>
    </xf>
    <xf numFmtId="167" fontId="0" fillId="0" borderId="0" xfId="0" applyNumberFormat="1" applyAlignment="1">
      <alignment horizontal="center"/>
    </xf>
    <xf numFmtId="0" fontId="5" fillId="0" borderId="0" xfId="0" applyFont="1" applyAlignment="1">
      <alignment horizontal="center"/>
    </xf>
    <xf numFmtId="0" fontId="1" fillId="0" borderId="0" xfId="0" applyFont="1"/>
    <xf numFmtId="0" fontId="1" fillId="0" borderId="0" xfId="0" applyFont="1" applyAlignment="1">
      <alignment horizontal="center"/>
    </xf>
    <xf numFmtId="0" fontId="1" fillId="5" borderId="0" xfId="0" applyFont="1" applyFill="1" applyAlignment="1">
      <alignment horizontal="right"/>
    </xf>
    <xf numFmtId="0" fontId="0" fillId="6" borderId="0" xfId="0" applyNumberFormat="1" applyFill="1"/>
    <xf numFmtId="0" fontId="0" fillId="0" borderId="15" xfId="0" applyBorder="1" applyAlignment="1">
      <alignment vertical="center" wrapText="1"/>
    </xf>
    <xf numFmtId="0" fontId="0" fillId="6" borderId="0" xfId="0" applyFill="1" applyAlignment="1">
      <alignment horizontal="center"/>
    </xf>
    <xf numFmtId="0" fontId="0" fillId="0" borderId="0" xfId="0" applyAlignment="1">
      <alignment wrapText="1"/>
    </xf>
    <xf numFmtId="0" fontId="0" fillId="0" borderId="16" xfId="0" applyBorder="1" applyAlignment="1">
      <alignment horizontal="right"/>
    </xf>
    <xf numFmtId="0" fontId="0" fillId="0" borderId="17" xfId="0" applyBorder="1"/>
    <xf numFmtId="0" fontId="0" fillId="0" borderId="18" xfId="0" applyBorder="1"/>
    <xf numFmtId="0" fontId="0" fillId="0" borderId="19" xfId="0" applyBorder="1" applyAlignment="1">
      <alignment horizontal="right"/>
    </xf>
    <xf numFmtId="0" fontId="0" fillId="0" borderId="20" xfId="0" applyBorder="1"/>
    <xf numFmtId="0" fontId="0" fillId="0" borderId="21" xfId="0" applyBorder="1"/>
    <xf numFmtId="0" fontId="0" fillId="0" borderId="22" xfId="0" applyBorder="1" applyAlignment="1">
      <alignment horizontal="right"/>
    </xf>
    <xf numFmtId="0" fontId="0" fillId="0" borderId="23" xfId="0" applyBorder="1" applyAlignment="1">
      <alignment horizontal="right"/>
    </xf>
    <xf numFmtId="0" fontId="0" fillId="0" borderId="16" xfId="0" applyBorder="1"/>
    <xf numFmtId="0" fontId="0" fillId="0" borderId="19"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cellXfs>
  <cellStyles count="1">
    <cellStyle name="Normal" xfId="0" builtinId="0"/>
  </cellStyles>
  <dxfs count="18">
    <dxf>
      <fill>
        <gradientFill degree="135">
          <stop position="0">
            <color theme="0"/>
          </stop>
          <stop position="0.5">
            <color rgb="FFFF7C80"/>
          </stop>
          <stop position="1">
            <color theme="0"/>
          </stop>
        </gradientFill>
      </fill>
    </dxf>
    <dxf>
      <fill>
        <patternFill>
          <bgColor rgb="FFFF0000"/>
        </patternFill>
      </fill>
    </dxf>
    <dxf>
      <fill>
        <patternFill>
          <bgColor rgb="FF92D050"/>
        </patternFill>
      </fill>
    </dxf>
    <dxf>
      <fill>
        <patternFill>
          <bgColor rgb="FFFF0000"/>
        </patternFill>
      </fill>
    </dxf>
    <dxf>
      <fill>
        <patternFill>
          <bgColor rgb="FF92D050"/>
        </patternFill>
      </fill>
    </dxf>
    <dxf>
      <fill>
        <gradientFill degree="90">
          <stop position="0">
            <color theme="0"/>
          </stop>
          <stop position="1">
            <color rgb="FFFF0000"/>
          </stop>
        </gradient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b val="0"/>
        <i/>
        <color theme="0" tint="-0.34998626667073579"/>
      </font>
      <fill>
        <patternFill>
          <bgColor theme="0" tint="-0.14996795556505021"/>
        </patternFill>
      </fill>
    </dxf>
    <dxf>
      <border>
        <left style="thin">
          <color auto="1"/>
        </left>
        <right style="thin">
          <color auto="1"/>
        </right>
        <top style="thin">
          <color auto="1"/>
        </top>
        <bottom style="thin">
          <color auto="1"/>
        </bottom>
        <vertical/>
        <horizontal/>
      </border>
    </dxf>
    <dxf>
      <font>
        <b/>
        <i val="0"/>
      </font>
      <fill>
        <patternFill>
          <bgColor theme="9" tint="0.59996337778862885"/>
        </patternFill>
      </fill>
      <border>
        <left style="thin">
          <color rgb="FFFFC000"/>
        </left>
        <right style="thin">
          <color rgb="FFFFC000"/>
        </right>
        <top style="thin">
          <color rgb="FFFFC000"/>
        </top>
        <bottom style="thin">
          <color rgb="FFFFC000"/>
        </bottom>
        <vertical/>
        <horizontal/>
      </border>
    </dxf>
    <dxf>
      <font>
        <b val="0"/>
        <i/>
        <color theme="0" tint="-0.34998626667073579"/>
      </font>
      <fill>
        <patternFill>
          <bgColor theme="0" tint="-0.14996795556505021"/>
        </patternFill>
      </fill>
    </dxf>
    <dxf>
      <border>
        <left style="thin">
          <color auto="1"/>
        </left>
        <right style="thin">
          <color auto="1"/>
        </right>
        <top style="thin">
          <color auto="1"/>
        </top>
        <bottom style="thin">
          <color auto="1"/>
        </bottom>
        <vertical/>
        <horizontal/>
      </border>
    </dxf>
    <dxf>
      <font>
        <b/>
        <i val="0"/>
      </font>
      <fill>
        <patternFill>
          <bgColor theme="9" tint="0.59996337778862885"/>
        </patternFill>
      </fill>
      <border>
        <left style="thin">
          <color rgb="FFFFC000"/>
        </left>
        <right style="thin">
          <color rgb="FFFFC000"/>
        </right>
        <top style="thin">
          <color rgb="FFFFC000"/>
        </top>
        <bottom style="thin">
          <color rgb="FFFFC000"/>
        </bottom>
        <vertical/>
        <horizontal/>
      </border>
    </dxf>
    <dxf>
      <fill>
        <patternFill>
          <bgColor theme="6" tint="0.59996337778862885"/>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B16C5-64B6-4E58-9D8B-226D1FA12733}">
  <sheetPr codeName="Sheet2"/>
  <dimension ref="A1:N23"/>
  <sheetViews>
    <sheetView tabSelected="1" zoomScale="130" zoomScaleNormal="130" workbookViewId="0">
      <selection activeCell="A2" sqref="A2"/>
    </sheetView>
  </sheetViews>
  <sheetFormatPr defaultRowHeight="15" x14ac:dyDescent="0.25"/>
  <cols>
    <col min="2" max="2" width="38.28515625" bestFit="1" customWidth="1"/>
    <col min="3" max="3" width="6.5703125" customWidth="1"/>
    <col min="4" max="4" width="28.85546875" bestFit="1" customWidth="1"/>
    <col min="5" max="5" width="5.7109375" customWidth="1"/>
    <col min="6" max="6" width="10.28515625" customWidth="1"/>
  </cols>
  <sheetData>
    <row r="1" spans="1:14" ht="15.75" thickBot="1" x14ac:dyDescent="0.3">
      <c r="A1" t="s">
        <v>88</v>
      </c>
    </row>
    <row r="2" spans="1:14" ht="49.15" customHeight="1" thickBot="1" x14ac:dyDescent="0.3">
      <c r="B2" s="44" t="s">
        <v>29</v>
      </c>
      <c r="C2" s="45"/>
      <c r="D2" s="45"/>
      <c r="E2" s="45"/>
      <c r="F2" s="45"/>
      <c r="G2" s="45"/>
      <c r="H2" s="45"/>
      <c r="I2" s="45"/>
      <c r="J2" s="45"/>
      <c r="K2" s="45"/>
      <c r="L2" s="45"/>
      <c r="M2" s="45"/>
      <c r="N2" s="46"/>
    </row>
    <row r="4" spans="1:14" x14ac:dyDescent="0.25">
      <c r="A4" s="4" t="s">
        <v>0</v>
      </c>
      <c r="B4" s="2">
        <v>1</v>
      </c>
      <c r="C4" t="s">
        <v>1</v>
      </c>
    </row>
    <row r="5" spans="1:14" x14ac:dyDescent="0.25">
      <c r="A5" s="4" t="s">
        <v>2</v>
      </c>
      <c r="B5" s="8">
        <v>3.5</v>
      </c>
      <c r="C5" t="s">
        <v>1</v>
      </c>
    </row>
    <row r="6" spans="1:14" ht="15.75" thickBot="1" x14ac:dyDescent="0.3"/>
    <row r="7" spans="1:14" ht="52.15" customHeight="1" thickBot="1" x14ac:dyDescent="0.3">
      <c r="B7" s="44" t="s">
        <v>30</v>
      </c>
      <c r="C7" s="45"/>
      <c r="D7" s="45"/>
      <c r="E7" s="45"/>
      <c r="F7" s="45"/>
      <c r="G7" s="45"/>
      <c r="H7" s="45"/>
      <c r="I7" s="45"/>
      <c r="J7" s="45"/>
      <c r="K7" s="45"/>
      <c r="L7" s="45"/>
      <c r="M7" s="45"/>
      <c r="N7" s="46"/>
    </row>
    <row r="9" spans="1:14" x14ac:dyDescent="0.25">
      <c r="A9" t="s">
        <v>13</v>
      </c>
      <c r="B9" s="5">
        <v>35005</v>
      </c>
      <c r="C9" s="1" t="s">
        <v>3</v>
      </c>
      <c r="D9" s="5">
        <v>42113</v>
      </c>
      <c r="E9" s="1" t="s">
        <v>4</v>
      </c>
      <c r="F9">
        <f>D9-B9-1</f>
        <v>7107</v>
      </c>
      <c r="G9" t="s">
        <v>6</v>
      </c>
    </row>
    <row r="10" spans="1:14" x14ac:dyDescent="0.25">
      <c r="E10" s="1"/>
      <c r="F10" t="s">
        <v>5</v>
      </c>
    </row>
    <row r="11" spans="1:14" x14ac:dyDescent="0.25">
      <c r="E11" s="1"/>
    </row>
    <row r="12" spans="1:14" x14ac:dyDescent="0.25">
      <c r="A12" t="s">
        <v>9</v>
      </c>
      <c r="E12" s="1"/>
    </row>
    <row r="13" spans="1:14" x14ac:dyDescent="0.25">
      <c r="B13" s="3">
        <v>36985.35</v>
      </c>
      <c r="C13" s="7" t="s">
        <v>3</v>
      </c>
      <c r="D13" s="3">
        <v>41999.76666666667</v>
      </c>
      <c r="E13" s="1" t="s">
        <v>8</v>
      </c>
      <c r="F13" s="6">
        <f>D13-B13-1</f>
        <v>5013.4166666666715</v>
      </c>
      <c r="G13" t="s">
        <v>7</v>
      </c>
    </row>
    <row r="15" spans="1:14" x14ac:dyDescent="0.25">
      <c r="A15" t="s">
        <v>12</v>
      </c>
    </row>
    <row r="16" spans="1:14" x14ac:dyDescent="0.25">
      <c r="B16" t="s">
        <v>10</v>
      </c>
    </row>
    <row r="17" spans="2:14" x14ac:dyDescent="0.25">
      <c r="B17" t="s">
        <v>11</v>
      </c>
    </row>
    <row r="18" spans="2:14" ht="15.75" thickBot="1" x14ac:dyDescent="0.3"/>
    <row r="19" spans="2:14" ht="43.15" customHeight="1" thickBot="1" x14ac:dyDescent="0.3">
      <c r="B19" s="44" t="s">
        <v>15</v>
      </c>
      <c r="C19" s="45"/>
      <c r="D19" s="45"/>
      <c r="E19" s="45"/>
      <c r="F19" s="45"/>
      <c r="G19" s="45"/>
      <c r="H19" s="45"/>
      <c r="I19" s="45"/>
      <c r="J19" s="45"/>
      <c r="K19" s="45"/>
      <c r="L19" s="45"/>
      <c r="M19" s="45"/>
      <c r="N19" s="46"/>
    </row>
    <row r="20" spans="2:14" x14ac:dyDescent="0.25">
      <c r="B20" s="5">
        <v>43916</v>
      </c>
      <c r="D20" s="5">
        <f>B20+666</f>
        <v>44582</v>
      </c>
      <c r="E20" t="s">
        <v>14</v>
      </c>
    </row>
    <row r="21" spans="2:14" ht="15.75" thickBot="1" x14ac:dyDescent="0.3"/>
    <row r="22" spans="2:14" ht="23.45" customHeight="1" thickBot="1" x14ac:dyDescent="0.3">
      <c r="B22" s="44" t="s">
        <v>56</v>
      </c>
      <c r="C22" s="45"/>
      <c r="D22" s="45"/>
      <c r="E22" s="45"/>
      <c r="F22" s="45"/>
      <c r="G22" s="45"/>
      <c r="H22" s="45"/>
      <c r="I22" s="45"/>
      <c r="J22" s="45"/>
      <c r="K22" s="45"/>
      <c r="L22" s="45"/>
      <c r="M22" s="45"/>
      <c r="N22" s="46"/>
    </row>
    <row r="23" spans="2:14" x14ac:dyDescent="0.25">
      <c r="B23" s="8">
        <v>43916.75</v>
      </c>
      <c r="D23" s="8">
        <f>B23+1/3</f>
        <v>43917.083333333336</v>
      </c>
      <c r="E23" t="s">
        <v>16</v>
      </c>
    </row>
  </sheetData>
  <mergeCells count="4">
    <mergeCell ref="B2:N2"/>
    <mergeCell ref="B7:N7"/>
    <mergeCell ref="B19:N19"/>
    <mergeCell ref="B22:N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84A7D-0E71-4124-800F-86E41D1FE924}">
  <sheetPr codeName="Sheet3"/>
  <dimension ref="A2:S45"/>
  <sheetViews>
    <sheetView zoomScale="130" zoomScaleNormal="130" workbookViewId="0"/>
  </sheetViews>
  <sheetFormatPr defaultRowHeight="15" x14ac:dyDescent="0.25"/>
  <cols>
    <col min="1" max="1" width="9.85546875" style="10" bestFit="1" customWidth="1"/>
    <col min="2" max="2" width="9.140625" style="10"/>
    <col min="3" max="3" width="3" style="10" customWidth="1"/>
    <col min="4" max="4" width="19.28515625" style="10" bestFit="1" customWidth="1"/>
    <col min="5" max="5" width="48.42578125" style="10" customWidth="1"/>
    <col min="6" max="6" width="136.28515625" style="10" bestFit="1" customWidth="1"/>
    <col min="7" max="17" width="9.140625" style="10"/>
    <col min="18" max="18" width="19.7109375" style="10" customWidth="1"/>
    <col min="19" max="16384" width="9.140625" style="10"/>
  </cols>
  <sheetData>
    <row r="2" spans="1:19" x14ac:dyDescent="0.25">
      <c r="D2" s="22">
        <f ca="1">NOW()</f>
        <v>44880.852247800925</v>
      </c>
      <c r="E2" s="23" t="str">
        <f ca="1">_xlfn.FORMULATEXT(D2)</f>
        <v>=NOW()</v>
      </c>
      <c r="F2" s="24" t="s">
        <v>37</v>
      </c>
      <c r="G2" s="13"/>
      <c r="H2" s="13"/>
      <c r="I2" s="13"/>
      <c r="J2" s="13"/>
      <c r="K2" s="13"/>
      <c r="L2" s="13"/>
      <c r="M2" s="13"/>
      <c r="N2" s="13"/>
      <c r="O2" s="13"/>
      <c r="P2" s="13"/>
      <c r="Q2" s="13"/>
      <c r="R2" s="13"/>
      <c r="S2" s="13"/>
    </row>
    <row r="3" spans="1:19" x14ac:dyDescent="0.25">
      <c r="D3" s="20">
        <f ca="1">TODAY()</f>
        <v>44880</v>
      </c>
      <c r="E3" s="25" t="str">
        <f ca="1">_xlfn.FORMULATEXT(D3)</f>
        <v>=TODAY()</v>
      </c>
      <c r="F3" s="26" t="s">
        <v>38</v>
      </c>
      <c r="G3" s="13"/>
      <c r="H3" s="13"/>
      <c r="I3" s="13"/>
      <c r="J3" s="13"/>
      <c r="K3" s="13"/>
      <c r="L3" s="13"/>
      <c r="M3" s="13"/>
      <c r="N3" s="13"/>
      <c r="O3" s="13"/>
      <c r="P3" s="13"/>
      <c r="Q3" s="13"/>
      <c r="R3" s="13"/>
      <c r="S3" s="13"/>
    </row>
    <row r="5" spans="1:19" x14ac:dyDescent="0.25">
      <c r="A5" s="14" t="s">
        <v>31</v>
      </c>
      <c r="B5" s="15">
        <v>2021</v>
      </c>
      <c r="D5" s="53">
        <f>DATE(B5,B6,B7)</f>
        <v>44300</v>
      </c>
      <c r="E5" s="50" t="str">
        <f ca="1">_xlfn.FORMULATEXT(D5)</f>
        <v>=DATE(B5;B6;B7)</v>
      </c>
      <c r="F5" s="15" t="s">
        <v>39</v>
      </c>
    </row>
    <row r="6" spans="1:19" x14ac:dyDescent="0.25">
      <c r="A6" s="16" t="s">
        <v>32</v>
      </c>
      <c r="B6" s="17">
        <v>4</v>
      </c>
      <c r="D6" s="54"/>
      <c r="E6" s="52"/>
      <c r="F6" s="19" t="s">
        <v>36</v>
      </c>
    </row>
    <row r="7" spans="1:19" x14ac:dyDescent="0.25">
      <c r="A7" s="18" t="s">
        <v>33</v>
      </c>
      <c r="B7" s="19">
        <v>14</v>
      </c>
    </row>
    <row r="8" spans="1:19" x14ac:dyDescent="0.25">
      <c r="D8" s="14">
        <f>DAY(D5)</f>
        <v>14</v>
      </c>
      <c r="E8" s="27" t="str">
        <f t="shared" ref="E8:E26" ca="1" si="0">_xlfn.FORMULATEXT(D8)</f>
        <v>=DAY(D5)</v>
      </c>
      <c r="F8" s="28" t="s">
        <v>40</v>
      </c>
    </row>
    <row r="9" spans="1:19" x14ac:dyDescent="0.25">
      <c r="A9" s="11"/>
      <c r="D9" s="16">
        <f>MONTH(D5)</f>
        <v>4</v>
      </c>
      <c r="E9" s="10" t="str">
        <f t="shared" ca="1" si="0"/>
        <v>=MONTH(D5)</v>
      </c>
      <c r="F9" s="29" t="s">
        <v>41</v>
      </c>
    </row>
    <row r="10" spans="1:19" x14ac:dyDescent="0.25">
      <c r="A10" s="11"/>
      <c r="D10" s="18">
        <f>YEAR(D5)</f>
        <v>2021</v>
      </c>
      <c r="E10" s="21" t="str">
        <f t="shared" ca="1" si="0"/>
        <v>=YEAR(D5)</v>
      </c>
      <c r="F10" s="30" t="s">
        <v>42</v>
      </c>
    </row>
    <row r="11" spans="1:19" x14ac:dyDescent="0.25">
      <c r="A11" s="11"/>
      <c r="F11" s="13"/>
    </row>
    <row r="12" spans="1:19" x14ac:dyDescent="0.25">
      <c r="A12" s="11"/>
      <c r="D12" s="33">
        <f>_xlfn.DAYS('Dátumové funkcie - úvod'!D9,'Dátumové funkcie - úvod'!B9)-1</f>
        <v>7107</v>
      </c>
      <c r="E12" s="34" t="str">
        <f t="shared" ca="1" si="0"/>
        <v>=DAYS('Dátumové funkcie - úvod'!D9;'Dátumové funkcie - úvod'!B9)-1</v>
      </c>
      <c r="F12" s="35" t="s">
        <v>43</v>
      </c>
    </row>
    <row r="13" spans="1:19" x14ac:dyDescent="0.25">
      <c r="A13" s="11"/>
      <c r="F13" s="13"/>
    </row>
    <row r="14" spans="1:19" x14ac:dyDescent="0.25">
      <c r="A14" s="11"/>
      <c r="D14" s="31">
        <f>EDATE(D5,-7)</f>
        <v>44088</v>
      </c>
      <c r="E14" s="27" t="str">
        <f t="shared" ca="1" si="0"/>
        <v>=EDATE(D5;-7)</v>
      </c>
      <c r="F14" s="28" t="s">
        <v>44</v>
      </c>
    </row>
    <row r="15" spans="1:19" x14ac:dyDescent="0.25">
      <c r="A15" s="11"/>
      <c r="D15" s="32">
        <f>EOMONTH(D5,9)</f>
        <v>44592</v>
      </c>
      <c r="E15" s="10" t="str">
        <f t="shared" ca="1" si="0"/>
        <v>=EOMONTH(D5;9)</v>
      </c>
      <c r="F15" s="29" t="s">
        <v>45</v>
      </c>
    </row>
    <row r="16" spans="1:19" x14ac:dyDescent="0.25">
      <c r="A16" s="11"/>
      <c r="D16" s="20">
        <f>EOMONTH(D5,0)</f>
        <v>44316</v>
      </c>
      <c r="E16" s="21" t="str">
        <f t="shared" ca="1" si="0"/>
        <v>=EOMONTH(D5;0)</v>
      </c>
      <c r="F16" s="30" t="s">
        <v>17</v>
      </c>
    </row>
    <row r="17" spans="1:19" x14ac:dyDescent="0.25">
      <c r="A17" s="11"/>
      <c r="D17" s="11"/>
      <c r="F17" s="13"/>
    </row>
    <row r="18" spans="1:19" x14ac:dyDescent="0.25">
      <c r="A18" s="11"/>
      <c r="D18" s="47">
        <f>_xlfn.ISOWEEKNUM(A22)</f>
        <v>18</v>
      </c>
      <c r="E18" s="50" t="str">
        <f ca="1">_xlfn.FORMULATEXT(D18)</f>
        <v>=ISOWEEKNUM(A22)</v>
      </c>
      <c r="F18" s="28" t="s">
        <v>48</v>
      </c>
    </row>
    <row r="19" spans="1:19" x14ac:dyDescent="0.25">
      <c r="A19" s="11"/>
      <c r="D19" s="48"/>
      <c r="E19" s="51"/>
      <c r="F19" s="29" t="s">
        <v>46</v>
      </c>
    </row>
    <row r="20" spans="1:19" x14ac:dyDescent="0.25">
      <c r="A20" s="11"/>
      <c r="D20" s="49"/>
      <c r="E20" s="52"/>
      <c r="F20" s="30" t="s">
        <v>47</v>
      </c>
    </row>
    <row r="21" spans="1:19" x14ac:dyDescent="0.25">
      <c r="A21" s="11"/>
      <c r="F21" s="13"/>
    </row>
    <row r="22" spans="1:19" x14ac:dyDescent="0.25">
      <c r="A22" s="11">
        <v>38842</v>
      </c>
      <c r="D22" s="47">
        <f>WEEKNUM(A22)</f>
        <v>18</v>
      </c>
      <c r="E22" s="50" t="str">
        <f ca="1">_xlfn.FORMULATEXT(D22)</f>
        <v>=WEEKNUM(A22)</v>
      </c>
      <c r="F22" s="28" t="s">
        <v>49</v>
      </c>
    </row>
    <row r="23" spans="1:19" x14ac:dyDescent="0.25">
      <c r="A23" s="11"/>
      <c r="D23" s="48"/>
      <c r="E23" s="51"/>
      <c r="F23" s="29" t="s">
        <v>34</v>
      </c>
    </row>
    <row r="24" spans="1:19" x14ac:dyDescent="0.25">
      <c r="A24" s="11"/>
      <c r="D24" s="48"/>
      <c r="E24" s="51"/>
      <c r="F24" s="29" t="s">
        <v>35</v>
      </c>
    </row>
    <row r="25" spans="1:19" x14ac:dyDescent="0.25">
      <c r="A25" s="11"/>
      <c r="D25" s="16">
        <f>WEEKNUM(A22,2)</f>
        <v>19</v>
      </c>
      <c r="E25" s="10" t="str">
        <f t="shared" ca="1" si="0"/>
        <v>=WEEKNUM(A22;2)</v>
      </c>
      <c r="F25" s="29" t="s">
        <v>26</v>
      </c>
    </row>
    <row r="26" spans="1:19" x14ac:dyDescent="0.25">
      <c r="A26" s="11"/>
      <c r="D26" s="18">
        <f>WEEKNUM(A22,21)</f>
        <v>18</v>
      </c>
      <c r="E26" s="21" t="str">
        <f t="shared" ca="1" si="0"/>
        <v>=WEEKNUM(A22;21)</v>
      </c>
      <c r="F26" s="30" t="s">
        <v>27</v>
      </c>
    </row>
    <row r="27" spans="1:19" x14ac:dyDescent="0.25">
      <c r="F27" s="13"/>
      <c r="G27" s="13"/>
      <c r="H27" s="13"/>
      <c r="I27" s="13"/>
      <c r="J27" s="13"/>
      <c r="K27" s="13"/>
      <c r="L27" s="13"/>
      <c r="M27" s="13"/>
      <c r="N27" s="13"/>
      <c r="O27" s="13"/>
      <c r="P27" s="13"/>
      <c r="Q27" s="13"/>
    </row>
    <row r="28" spans="1:19" x14ac:dyDescent="0.25">
      <c r="D28" s="47">
        <f>NETWORKDAYS.INTL(A29,A30,"0111000",A30:A34)</f>
        <v>14</v>
      </c>
      <c r="E28" s="50" t="str">
        <f ca="1">_xlfn.FORMULATEXT(D28)</f>
        <v>=NETWORKDAYS.INTL(A29;A30;"0111000";A30:A34)</v>
      </c>
      <c r="F28" s="15" t="s">
        <v>51</v>
      </c>
      <c r="G28" s="13"/>
      <c r="H28" s="13"/>
      <c r="I28" s="13"/>
      <c r="J28" s="13"/>
      <c r="K28" s="13"/>
      <c r="L28" s="13"/>
      <c r="M28" s="13"/>
      <c r="N28" s="13"/>
      <c r="O28" s="13"/>
      <c r="P28" s="13"/>
      <c r="Q28" s="13"/>
      <c r="R28" s="13"/>
      <c r="S28" s="13"/>
    </row>
    <row r="29" spans="1:19" x14ac:dyDescent="0.25">
      <c r="A29" s="11">
        <v>43931</v>
      </c>
      <c r="D29" s="48"/>
      <c r="E29" s="51"/>
      <c r="F29" s="17" t="s">
        <v>57</v>
      </c>
      <c r="G29" s="13"/>
      <c r="H29" s="13"/>
      <c r="I29" s="13"/>
      <c r="J29" s="13"/>
      <c r="K29" s="13"/>
      <c r="L29" s="13"/>
      <c r="M29" s="13"/>
      <c r="N29" s="13"/>
      <c r="O29" s="13"/>
      <c r="P29" s="13"/>
      <c r="Q29" s="13"/>
      <c r="R29" s="13"/>
      <c r="S29" s="13"/>
    </row>
    <row r="30" spans="1:19" x14ac:dyDescent="0.25">
      <c r="A30" s="11">
        <v>43961</v>
      </c>
      <c r="D30" s="48"/>
      <c r="E30" s="51"/>
      <c r="F30" s="29" t="s">
        <v>52</v>
      </c>
    </row>
    <row r="31" spans="1:19" x14ac:dyDescent="0.25">
      <c r="A31" s="12">
        <v>43952</v>
      </c>
      <c r="D31" s="48"/>
      <c r="E31" s="51"/>
      <c r="F31" s="29" t="s">
        <v>50</v>
      </c>
      <c r="G31" s="13"/>
      <c r="H31" s="13"/>
      <c r="I31" s="13"/>
      <c r="J31" s="13"/>
      <c r="K31" s="13"/>
      <c r="L31" s="13"/>
      <c r="M31" s="13"/>
      <c r="N31" s="13"/>
      <c r="O31" s="13"/>
      <c r="P31" s="13"/>
      <c r="Q31" s="13"/>
      <c r="R31" s="13"/>
      <c r="S31" s="13"/>
    </row>
    <row r="32" spans="1:19" x14ac:dyDescent="0.25">
      <c r="A32" s="12">
        <v>43959</v>
      </c>
      <c r="D32" s="49"/>
      <c r="E32" s="52"/>
      <c r="F32" s="19" t="s">
        <v>58</v>
      </c>
      <c r="G32" s="13"/>
      <c r="H32" s="13"/>
      <c r="I32" s="13"/>
      <c r="J32" s="13"/>
      <c r="K32" s="13"/>
      <c r="L32" s="13"/>
      <c r="M32" s="13"/>
      <c r="N32" s="13"/>
      <c r="O32" s="13"/>
      <c r="P32" s="13"/>
      <c r="Q32" s="13"/>
      <c r="R32" s="13"/>
      <c r="S32" s="13"/>
    </row>
    <row r="33" spans="1:19" x14ac:dyDescent="0.25">
      <c r="A33" s="12">
        <v>43934</v>
      </c>
      <c r="F33" s="13"/>
      <c r="G33" s="13"/>
      <c r="H33" s="13"/>
      <c r="I33" s="13"/>
      <c r="J33" s="13"/>
      <c r="K33" s="13"/>
      <c r="L33" s="13"/>
      <c r="M33" s="13"/>
      <c r="N33" s="13"/>
      <c r="O33" s="13"/>
      <c r="P33" s="13"/>
      <c r="Q33" s="13"/>
      <c r="R33" s="13"/>
      <c r="S33" s="13"/>
    </row>
    <row r="34" spans="1:19" x14ac:dyDescent="0.25">
      <c r="A34" s="12">
        <v>43931</v>
      </c>
      <c r="D34" s="53">
        <f>WORKDAY.INTL(A29,20,"0111000",A31:A34)</f>
        <v>43969</v>
      </c>
      <c r="E34" s="50" t="str">
        <f ca="1">_xlfn.FORMULATEXT(D34)</f>
        <v>=WORKDAY.INTL(A29;20;"0111000";A31:A34)</v>
      </c>
      <c r="F34" s="28" t="s">
        <v>53</v>
      </c>
      <c r="G34" s="13"/>
      <c r="H34" s="13"/>
      <c r="I34" s="13"/>
      <c r="J34" s="13"/>
      <c r="K34" s="13"/>
      <c r="L34" s="13"/>
      <c r="M34" s="13"/>
      <c r="N34" s="13"/>
      <c r="O34" s="13"/>
      <c r="P34" s="13"/>
      <c r="Q34" s="13"/>
      <c r="R34" s="13"/>
      <c r="S34" s="13"/>
    </row>
    <row r="35" spans="1:19" x14ac:dyDescent="0.25">
      <c r="D35" s="54"/>
      <c r="E35" s="52"/>
      <c r="F35" s="30" t="s">
        <v>54</v>
      </c>
      <c r="G35" s="13"/>
      <c r="H35" s="13"/>
      <c r="I35" s="13"/>
      <c r="J35" s="13"/>
      <c r="K35" s="13"/>
      <c r="L35" s="13"/>
      <c r="M35" s="13"/>
      <c r="N35" s="13"/>
      <c r="O35" s="13"/>
      <c r="P35" s="13"/>
      <c r="Q35" s="13"/>
      <c r="R35" s="13"/>
      <c r="S35" s="13"/>
    </row>
    <row r="36" spans="1:19" x14ac:dyDescent="0.25">
      <c r="G36" s="13"/>
      <c r="H36" s="13"/>
      <c r="I36" s="13"/>
      <c r="J36" s="13"/>
      <c r="K36" s="13"/>
      <c r="L36" s="13"/>
      <c r="M36" s="13"/>
      <c r="N36" s="13"/>
      <c r="O36" s="13"/>
      <c r="P36" s="13"/>
      <c r="Q36" s="13"/>
      <c r="R36" s="13"/>
      <c r="S36" s="13"/>
    </row>
    <row r="37" spans="1:19" x14ac:dyDescent="0.25">
      <c r="D37" s="14">
        <f ca="1">WEEKDAY(D3)</f>
        <v>3</v>
      </c>
      <c r="E37" s="27" t="str">
        <f ca="1">_xlfn.FORMULATEXT(D37)</f>
        <v>=WEEKDAY(D3)</v>
      </c>
      <c r="F37" s="28" t="s">
        <v>55</v>
      </c>
    </row>
    <row r="38" spans="1:19" x14ac:dyDescent="0.25">
      <c r="D38" s="18">
        <f ca="1">WEEKDAY(D3,2)</f>
        <v>2</v>
      </c>
      <c r="E38" s="21" t="str">
        <f ca="1">_xlfn.FORMULATEXT(D38)</f>
        <v>=WEEKDAY(D3;2)</v>
      </c>
      <c r="F38" s="30" t="s">
        <v>28</v>
      </c>
    </row>
    <row r="39" spans="1:19" x14ac:dyDescent="0.25">
      <c r="F39" s="13"/>
      <c r="G39" s="13"/>
      <c r="H39" s="13"/>
      <c r="I39" s="13"/>
      <c r="J39" s="13"/>
      <c r="K39" s="13"/>
      <c r="L39" s="13"/>
      <c r="M39" s="13"/>
      <c r="N39" s="13"/>
      <c r="O39" s="13"/>
      <c r="P39" s="13"/>
      <c r="Q39" s="13"/>
      <c r="R39" s="13"/>
      <c r="S39" s="13"/>
    </row>
    <row r="40" spans="1:19" x14ac:dyDescent="0.25">
      <c r="A40" s="38" t="s">
        <v>59</v>
      </c>
      <c r="D40" s="37" t="s">
        <v>60</v>
      </c>
      <c r="E40" s="27"/>
      <c r="F40" s="15"/>
      <c r="Q40" s="13"/>
      <c r="R40" s="13"/>
      <c r="S40" s="13"/>
    </row>
    <row r="41" spans="1:19" x14ac:dyDescent="0.25">
      <c r="A41" s="11">
        <v>39330</v>
      </c>
      <c r="D41" s="18">
        <f>ROUNDUP(MONTH(A41)/3,0)</f>
        <v>3</v>
      </c>
      <c r="E41" s="21" t="str">
        <f ca="1">_xlfn.FORMULATEXT(D41)</f>
        <v>=ROUNDUP(MONTH(A41)/3;0)</v>
      </c>
      <c r="F41" s="19"/>
      <c r="G41" s="13"/>
      <c r="H41" s="13"/>
      <c r="I41" s="13"/>
      <c r="J41" s="13"/>
      <c r="K41" s="13"/>
      <c r="L41" s="13"/>
      <c r="M41" s="13"/>
      <c r="N41" s="13"/>
      <c r="O41" s="13"/>
      <c r="P41" s="13"/>
      <c r="Q41" s="13"/>
      <c r="R41" s="13"/>
      <c r="S41" s="13"/>
    </row>
    <row r="42" spans="1:19" x14ac:dyDescent="0.25">
      <c r="G42" s="13"/>
      <c r="H42" s="13"/>
      <c r="I42" s="13"/>
      <c r="J42" s="13"/>
      <c r="K42" s="13"/>
      <c r="L42" s="13"/>
      <c r="M42" s="13"/>
      <c r="N42" s="13"/>
      <c r="O42" s="13"/>
      <c r="P42" s="13"/>
      <c r="Q42" s="13"/>
      <c r="R42" s="13"/>
      <c r="S42" s="13"/>
    </row>
    <row r="43" spans="1:19" x14ac:dyDescent="0.25">
      <c r="G43" s="13"/>
      <c r="H43" s="13"/>
      <c r="I43" s="13"/>
      <c r="J43" s="13"/>
      <c r="K43" s="13"/>
      <c r="L43" s="13"/>
      <c r="M43" s="13"/>
      <c r="N43" s="13"/>
      <c r="O43" s="13"/>
      <c r="P43" s="13"/>
      <c r="Q43" s="13"/>
      <c r="R43" s="13"/>
      <c r="S43" s="13"/>
    </row>
    <row r="44" spans="1:19" x14ac:dyDescent="0.25">
      <c r="F44" s="13"/>
      <c r="G44" s="13"/>
      <c r="H44" s="13"/>
      <c r="I44" s="13"/>
      <c r="J44" s="13"/>
      <c r="K44" s="13"/>
      <c r="L44" s="13"/>
      <c r="M44" s="13"/>
      <c r="N44" s="13"/>
      <c r="O44" s="13"/>
      <c r="P44" s="13"/>
      <c r="Q44" s="13"/>
      <c r="R44" s="13"/>
      <c r="S44" s="13"/>
    </row>
    <row r="45" spans="1:19" x14ac:dyDescent="0.25">
      <c r="G45" s="13"/>
      <c r="H45" s="13"/>
      <c r="I45" s="13"/>
      <c r="J45" s="13"/>
      <c r="K45" s="13"/>
      <c r="L45" s="13"/>
      <c r="M45" s="13"/>
      <c r="N45" s="13"/>
      <c r="O45" s="13"/>
      <c r="P45" s="13"/>
      <c r="Q45" s="13"/>
      <c r="R45" s="13"/>
      <c r="S45" s="13"/>
    </row>
  </sheetData>
  <mergeCells count="10">
    <mergeCell ref="D28:D32"/>
    <mergeCell ref="E28:E32"/>
    <mergeCell ref="D34:D35"/>
    <mergeCell ref="E34:E35"/>
    <mergeCell ref="D5:D6"/>
    <mergeCell ref="E5:E6"/>
    <mergeCell ref="D18:D20"/>
    <mergeCell ref="E18:E20"/>
    <mergeCell ref="D22:D24"/>
    <mergeCell ref="E22:E24"/>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A2D0A-4A53-44F6-97E2-AA269DE9A33C}">
  <sheetPr codeName="Sheet4"/>
  <dimension ref="A1:M17"/>
  <sheetViews>
    <sheetView workbookViewId="0"/>
  </sheetViews>
  <sheetFormatPr defaultRowHeight="15" x14ac:dyDescent="0.25"/>
  <cols>
    <col min="3" max="5" width="13.85546875" customWidth="1"/>
    <col min="6" max="6" width="6.28515625" customWidth="1"/>
  </cols>
  <sheetData>
    <row r="1" spans="1:13" ht="23.25" x14ac:dyDescent="0.35">
      <c r="B1" s="56" t="s">
        <v>23</v>
      </c>
      <c r="C1" s="56"/>
      <c r="D1" s="56"/>
      <c r="E1" s="56"/>
      <c r="F1" s="56"/>
    </row>
    <row r="4" spans="1:13" x14ac:dyDescent="0.25">
      <c r="C4" s="9" t="s">
        <v>18</v>
      </c>
      <c r="D4" s="9" t="s">
        <v>19</v>
      </c>
      <c r="E4" s="9" t="s">
        <v>20</v>
      </c>
      <c r="G4" s="58" t="s">
        <v>21</v>
      </c>
      <c r="H4" s="58"/>
      <c r="J4" s="57" t="s">
        <v>22</v>
      </c>
      <c r="K4" s="57"/>
      <c r="L4" s="57"/>
      <c r="M4" s="57"/>
    </row>
    <row r="5" spans="1:13" x14ac:dyDescent="0.25">
      <c r="A5">
        <v>2000</v>
      </c>
      <c r="B5" s="5">
        <f>DATE(A5,5,5)</f>
        <v>36651</v>
      </c>
      <c r="C5">
        <f>WEEKNUM($B5,1)</f>
        <v>19</v>
      </c>
      <c r="D5">
        <f>WEEKNUM($B5,2)</f>
        <v>19</v>
      </c>
      <c r="E5">
        <f>_xlfn.ISOWEEKNUM(B5)</f>
        <v>18</v>
      </c>
      <c r="G5" s="55">
        <f>DATE(A5,1,1)</f>
        <v>36526</v>
      </c>
      <c r="H5" s="55"/>
      <c r="J5" s="57" t="s">
        <v>24</v>
      </c>
      <c r="K5" s="57"/>
      <c r="L5" s="57"/>
      <c r="M5" s="57"/>
    </row>
    <row r="6" spans="1:13" x14ac:dyDescent="0.25">
      <c r="A6">
        <v>2001</v>
      </c>
      <c r="B6" s="5">
        <f t="shared" ref="B6:B17" si="0">DATE(A6,5,5)</f>
        <v>37016</v>
      </c>
      <c r="C6">
        <f t="shared" ref="C6:C17" si="1">WEEKNUM($B6,1)</f>
        <v>18</v>
      </c>
      <c r="D6">
        <f t="shared" ref="D6:D17" si="2">WEEKNUM($B6,2)</f>
        <v>18</v>
      </c>
      <c r="E6">
        <f t="shared" ref="E6:E17" si="3">_xlfn.ISOWEEKNUM(B6)</f>
        <v>18</v>
      </c>
      <c r="G6" s="55">
        <f t="shared" ref="G6:G17" si="4">DATE(A6,1,1)</f>
        <v>36892</v>
      </c>
      <c r="H6" s="55"/>
      <c r="J6" s="57" t="s">
        <v>25</v>
      </c>
      <c r="K6" s="57"/>
      <c r="L6" s="57"/>
      <c r="M6" s="57"/>
    </row>
    <row r="7" spans="1:13" x14ac:dyDescent="0.25">
      <c r="A7">
        <v>2002</v>
      </c>
      <c r="B7" s="5">
        <f t="shared" si="0"/>
        <v>37381</v>
      </c>
      <c r="C7">
        <f t="shared" si="1"/>
        <v>19</v>
      </c>
      <c r="D7">
        <f t="shared" si="2"/>
        <v>18</v>
      </c>
      <c r="E7">
        <f t="shared" si="3"/>
        <v>18</v>
      </c>
      <c r="G7" s="55">
        <f t="shared" si="4"/>
        <v>37257</v>
      </c>
      <c r="H7" s="55"/>
    </row>
    <row r="8" spans="1:13" x14ac:dyDescent="0.25">
      <c r="A8">
        <v>2003</v>
      </c>
      <c r="B8" s="5">
        <f t="shared" si="0"/>
        <v>37746</v>
      </c>
      <c r="C8">
        <f t="shared" si="1"/>
        <v>19</v>
      </c>
      <c r="D8">
        <f t="shared" si="2"/>
        <v>19</v>
      </c>
      <c r="E8">
        <f t="shared" si="3"/>
        <v>19</v>
      </c>
      <c r="G8" s="55">
        <f t="shared" si="4"/>
        <v>37622</v>
      </c>
      <c r="H8" s="55"/>
    </row>
    <row r="9" spans="1:13" x14ac:dyDescent="0.25">
      <c r="A9">
        <v>2004</v>
      </c>
      <c r="B9" s="5">
        <f t="shared" si="0"/>
        <v>38112</v>
      </c>
      <c r="C9">
        <f t="shared" si="1"/>
        <v>19</v>
      </c>
      <c r="D9">
        <f t="shared" si="2"/>
        <v>19</v>
      </c>
      <c r="E9">
        <f t="shared" si="3"/>
        <v>19</v>
      </c>
      <c r="G9" s="55">
        <f t="shared" si="4"/>
        <v>37987</v>
      </c>
      <c r="H9" s="55"/>
    </row>
    <row r="10" spans="1:13" x14ac:dyDescent="0.25">
      <c r="A10">
        <v>2005</v>
      </c>
      <c r="B10" s="5">
        <f t="shared" si="0"/>
        <v>38477</v>
      </c>
      <c r="C10">
        <f t="shared" si="1"/>
        <v>19</v>
      </c>
      <c r="D10">
        <f t="shared" si="2"/>
        <v>19</v>
      </c>
      <c r="E10">
        <f t="shared" si="3"/>
        <v>18</v>
      </c>
      <c r="G10" s="55">
        <f t="shared" si="4"/>
        <v>38353</v>
      </c>
      <c r="H10" s="55"/>
    </row>
    <row r="11" spans="1:13" x14ac:dyDescent="0.25">
      <c r="A11">
        <v>2006</v>
      </c>
      <c r="B11" s="5">
        <f t="shared" si="0"/>
        <v>38842</v>
      </c>
      <c r="C11">
        <f t="shared" si="1"/>
        <v>18</v>
      </c>
      <c r="D11">
        <f t="shared" si="2"/>
        <v>19</v>
      </c>
      <c r="E11">
        <f t="shared" si="3"/>
        <v>18</v>
      </c>
      <c r="G11" s="55">
        <f t="shared" si="4"/>
        <v>38718</v>
      </c>
      <c r="H11" s="55"/>
    </row>
    <row r="12" spans="1:13" x14ac:dyDescent="0.25">
      <c r="A12">
        <v>2007</v>
      </c>
      <c r="B12" s="5">
        <f t="shared" si="0"/>
        <v>39207</v>
      </c>
      <c r="C12">
        <f t="shared" si="1"/>
        <v>18</v>
      </c>
      <c r="D12">
        <f t="shared" si="2"/>
        <v>18</v>
      </c>
      <c r="E12">
        <f t="shared" si="3"/>
        <v>18</v>
      </c>
      <c r="G12" s="55">
        <f t="shared" si="4"/>
        <v>39083</v>
      </c>
      <c r="H12" s="55"/>
    </row>
    <row r="13" spans="1:13" x14ac:dyDescent="0.25">
      <c r="A13">
        <v>2008</v>
      </c>
      <c r="B13" s="5">
        <f t="shared" si="0"/>
        <v>39573</v>
      </c>
      <c r="C13">
        <f t="shared" si="1"/>
        <v>19</v>
      </c>
      <c r="D13">
        <f t="shared" si="2"/>
        <v>19</v>
      </c>
      <c r="E13">
        <f t="shared" si="3"/>
        <v>19</v>
      </c>
      <c r="G13" s="55">
        <f t="shared" si="4"/>
        <v>39448</v>
      </c>
      <c r="H13" s="55"/>
    </row>
    <row r="14" spans="1:13" x14ac:dyDescent="0.25">
      <c r="A14">
        <v>2009</v>
      </c>
      <c r="B14" s="5">
        <f t="shared" si="0"/>
        <v>39938</v>
      </c>
      <c r="C14">
        <f t="shared" si="1"/>
        <v>19</v>
      </c>
      <c r="D14">
        <f t="shared" si="2"/>
        <v>19</v>
      </c>
      <c r="E14">
        <f t="shared" si="3"/>
        <v>19</v>
      </c>
      <c r="G14" s="55">
        <f t="shared" si="4"/>
        <v>39814</v>
      </c>
      <c r="H14" s="55"/>
    </row>
    <row r="15" spans="1:13" x14ac:dyDescent="0.25">
      <c r="A15">
        <v>2010</v>
      </c>
      <c r="B15" s="5">
        <f t="shared" si="0"/>
        <v>40303</v>
      </c>
      <c r="C15">
        <f t="shared" si="1"/>
        <v>19</v>
      </c>
      <c r="D15">
        <f t="shared" si="2"/>
        <v>19</v>
      </c>
      <c r="E15">
        <f t="shared" si="3"/>
        <v>18</v>
      </c>
      <c r="G15" s="55">
        <f t="shared" si="4"/>
        <v>40179</v>
      </c>
      <c r="H15" s="55"/>
    </row>
    <row r="16" spans="1:13" x14ac:dyDescent="0.25">
      <c r="A16">
        <v>2011</v>
      </c>
      <c r="B16" s="5">
        <f t="shared" si="0"/>
        <v>40668</v>
      </c>
      <c r="C16">
        <f t="shared" si="1"/>
        <v>19</v>
      </c>
      <c r="D16">
        <f t="shared" si="2"/>
        <v>19</v>
      </c>
      <c r="E16">
        <f t="shared" si="3"/>
        <v>18</v>
      </c>
      <c r="G16" s="55">
        <f t="shared" si="4"/>
        <v>40544</v>
      </c>
      <c r="H16" s="55"/>
    </row>
    <row r="17" spans="1:8" x14ac:dyDescent="0.25">
      <c r="A17">
        <v>2012</v>
      </c>
      <c r="B17" s="5">
        <f t="shared" si="0"/>
        <v>41034</v>
      </c>
      <c r="C17">
        <f t="shared" si="1"/>
        <v>18</v>
      </c>
      <c r="D17">
        <f t="shared" si="2"/>
        <v>19</v>
      </c>
      <c r="E17">
        <f t="shared" si="3"/>
        <v>18</v>
      </c>
      <c r="G17" s="55">
        <f t="shared" si="4"/>
        <v>40909</v>
      </c>
      <c r="H17" s="55"/>
    </row>
  </sheetData>
  <mergeCells count="18">
    <mergeCell ref="G13:H13"/>
    <mergeCell ref="G14:H14"/>
    <mergeCell ref="G15:H15"/>
    <mergeCell ref="G16:H16"/>
    <mergeCell ref="G17:H17"/>
    <mergeCell ref="G12:H12"/>
    <mergeCell ref="B1:F1"/>
    <mergeCell ref="J4:M4"/>
    <mergeCell ref="J5:M5"/>
    <mergeCell ref="J6:M6"/>
    <mergeCell ref="G4:H4"/>
    <mergeCell ref="G5:H5"/>
    <mergeCell ref="G6:H6"/>
    <mergeCell ref="G7:H7"/>
    <mergeCell ref="G8:H8"/>
    <mergeCell ref="G9:H9"/>
    <mergeCell ref="G10:H10"/>
    <mergeCell ref="G11:H11"/>
  </mergeCells>
  <phoneticPr fontId="4" type="noConversion"/>
  <conditionalFormatting sqref="A5:G17">
    <cfRule type="expression" dxfId="17" priority="1">
      <formula>AND($C5=$D5,$C5=$E5)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BEEF7-7FA8-43DC-BE88-E36834142ADF}">
  <sheetPr codeName="Sheet1"/>
  <dimension ref="C1:N19"/>
  <sheetViews>
    <sheetView zoomScale="115" zoomScaleNormal="115" workbookViewId="0"/>
  </sheetViews>
  <sheetFormatPr defaultColWidth="11.7109375" defaultRowHeight="15" x14ac:dyDescent="0.25"/>
  <cols>
    <col min="1" max="3" width="4.42578125" customWidth="1"/>
    <col min="4" max="10" width="11.85546875" customWidth="1"/>
    <col min="11" max="11" width="12.85546875" customWidth="1"/>
    <col min="12" max="12" width="4.28515625" customWidth="1"/>
    <col min="13" max="13" width="14" bestFit="1" customWidth="1"/>
    <col min="14" max="14" width="43.85546875" bestFit="1" customWidth="1"/>
  </cols>
  <sheetData>
    <row r="1" spans="3:14" x14ac:dyDescent="0.25">
      <c r="D1" s="36" t="s">
        <v>32</v>
      </c>
      <c r="E1" s="39">
        <v>10</v>
      </c>
      <c r="G1" s="36" t="s">
        <v>31</v>
      </c>
      <c r="H1" s="39">
        <v>2022</v>
      </c>
      <c r="J1" s="36" t="s">
        <v>70</v>
      </c>
      <c r="K1" s="43">
        <f ca="1">TODAY()</f>
        <v>44880</v>
      </c>
      <c r="M1" t="s">
        <v>68</v>
      </c>
    </row>
    <row r="2" spans="3:14" x14ac:dyDescent="0.25">
      <c r="M2" s="5">
        <f>DATE(H1,E1,1)</f>
        <v>44835</v>
      </c>
    </row>
    <row r="3" spans="3:14" x14ac:dyDescent="0.25">
      <c r="C3" s="40" t="s">
        <v>71</v>
      </c>
      <c r="D3" s="59" t="str">
        <f>TEXT(M2,"mmmm")&amp; " " &amp;H1</f>
        <v>október 2022</v>
      </c>
      <c r="E3" s="59"/>
      <c r="F3" s="59"/>
      <c r="G3" s="59"/>
      <c r="H3" s="59"/>
      <c r="I3" s="59"/>
      <c r="J3" s="59"/>
      <c r="M3">
        <f>WEEKDAY(M2,2)</f>
        <v>6</v>
      </c>
      <c r="N3" t="str" cm="1">
        <f t="array" ref="N3">"1. deň v danom mesiaci je "&amp;_xlfn.CHOOSECOLS(D4:J4,M3)&amp;"."</f>
        <v>1. deň v danom mesiaci je sobota.</v>
      </c>
    </row>
    <row r="4" spans="3:14" ht="17.25" customHeight="1" x14ac:dyDescent="0.25">
      <c r="D4" s="42" t="s">
        <v>61</v>
      </c>
      <c r="E4" s="42" t="s">
        <v>62</v>
      </c>
      <c r="F4" s="42" t="s">
        <v>63</v>
      </c>
      <c r="G4" s="42" t="s">
        <v>64</v>
      </c>
      <c r="H4" s="42" t="s">
        <v>65</v>
      </c>
      <c r="I4" s="42" t="s">
        <v>66</v>
      </c>
      <c r="J4" s="42" t="s">
        <v>67</v>
      </c>
      <c r="M4">
        <f>DAY(EOMONTH(M2,0))</f>
        <v>31</v>
      </c>
      <c r="N4" t="s">
        <v>69</v>
      </c>
    </row>
    <row r="5" spans="3:14" ht="17.25" customHeight="1" x14ac:dyDescent="0.25">
      <c r="D5" s="41" cm="1">
        <f t="array" ref="D5:J10">_xlfn.SEQUENCE(_xlfn.CEILING.MATH((M4+M3-1)/7),7,M2-M3+1)</f>
        <v>44830</v>
      </c>
      <c r="E5" s="41">
        <v>44831</v>
      </c>
      <c r="F5" s="41">
        <v>44832</v>
      </c>
      <c r="G5" s="41">
        <v>44833</v>
      </c>
      <c r="H5" s="41">
        <v>44834</v>
      </c>
      <c r="I5" s="41">
        <v>44835</v>
      </c>
      <c r="J5" s="41">
        <v>44836</v>
      </c>
      <c r="M5" s="5"/>
    </row>
    <row r="6" spans="3:14" ht="17.25" customHeight="1" x14ac:dyDescent="0.25">
      <c r="D6" s="41">
        <v>44837</v>
      </c>
      <c r="E6" s="41">
        <v>44838</v>
      </c>
      <c r="F6" s="41">
        <v>44839</v>
      </c>
      <c r="G6" s="41">
        <v>44840</v>
      </c>
      <c r="H6" s="41">
        <v>44841</v>
      </c>
      <c r="I6" s="41">
        <v>44842</v>
      </c>
      <c r="J6" s="41">
        <v>44843</v>
      </c>
      <c r="N6" t="s">
        <v>74</v>
      </c>
    </row>
    <row r="7" spans="3:14" ht="17.25" customHeight="1" x14ac:dyDescent="0.25">
      <c r="D7" s="41">
        <v>44844</v>
      </c>
      <c r="E7" s="41">
        <v>44845</v>
      </c>
      <c r="F7" s="41">
        <v>44846</v>
      </c>
      <c r="G7" s="41">
        <v>44847</v>
      </c>
      <c r="H7" s="41">
        <v>44848</v>
      </c>
      <c r="I7" s="41">
        <v>44849</v>
      </c>
      <c r="J7" s="41">
        <v>44850</v>
      </c>
      <c r="N7" t="s">
        <v>76</v>
      </c>
    </row>
    <row r="8" spans="3:14" ht="17.25" customHeight="1" x14ac:dyDescent="0.25">
      <c r="D8" s="41">
        <v>44851</v>
      </c>
      <c r="E8" s="41">
        <v>44852</v>
      </c>
      <c r="F8" s="41">
        <v>44853</v>
      </c>
      <c r="G8" s="41">
        <v>44854</v>
      </c>
      <c r="H8" s="41">
        <v>44855</v>
      </c>
      <c r="I8" s="41">
        <v>44856</v>
      </c>
      <c r="J8" s="41">
        <v>44857</v>
      </c>
      <c r="N8" t="s">
        <v>75</v>
      </c>
    </row>
    <row r="9" spans="3:14" ht="17.25" customHeight="1" x14ac:dyDescent="0.25">
      <c r="D9" s="41">
        <v>44858</v>
      </c>
      <c r="E9" s="41">
        <v>44859</v>
      </c>
      <c r="F9" s="41">
        <v>44860</v>
      </c>
      <c r="G9" s="41">
        <v>44861</v>
      </c>
      <c r="H9" s="41">
        <v>44862</v>
      </c>
      <c r="I9" s="41">
        <v>44863</v>
      </c>
      <c r="J9" s="41">
        <v>44864</v>
      </c>
      <c r="N9" t="s">
        <v>73</v>
      </c>
    </row>
    <row r="10" spans="3:14" x14ac:dyDescent="0.25">
      <c r="D10" s="41">
        <v>44865</v>
      </c>
      <c r="E10" s="41">
        <v>44866</v>
      </c>
      <c r="F10" s="41">
        <v>44867</v>
      </c>
      <c r="G10" s="41">
        <v>44868</v>
      </c>
      <c r="H10" s="41">
        <v>44869</v>
      </c>
      <c r="I10" s="41">
        <v>44870</v>
      </c>
      <c r="J10" s="41">
        <v>44871</v>
      </c>
    </row>
    <row r="12" spans="3:14" x14ac:dyDescent="0.25">
      <c r="C12" s="40" t="s">
        <v>72</v>
      </c>
      <c r="D12" s="59" t="str">
        <f>TEXT(M2,"mmmm")&amp; " " &amp;H1</f>
        <v>október 2022</v>
      </c>
      <c r="E12" s="59"/>
      <c r="F12" s="59"/>
      <c r="G12" s="59"/>
      <c r="H12" s="59"/>
      <c r="I12" s="59"/>
      <c r="J12" s="59"/>
    </row>
    <row r="13" spans="3:14" x14ac:dyDescent="0.25">
      <c r="D13" s="42" t="s">
        <v>61</v>
      </c>
      <c r="E13" s="42" t="s">
        <v>62</v>
      </c>
      <c r="F13" s="42" t="s">
        <v>63</v>
      </c>
      <c r="G13" s="42" t="s">
        <v>64</v>
      </c>
      <c r="H13" s="42" t="s">
        <v>65</v>
      </c>
      <c r="I13" s="42" t="s">
        <v>66</v>
      </c>
      <c r="J13" s="42" t="s">
        <v>67</v>
      </c>
    </row>
    <row r="14" spans="3:14" x14ac:dyDescent="0.25">
      <c r="D14" s="41">
        <f>M2-M3+1</f>
        <v>44830</v>
      </c>
      <c r="E14" s="41">
        <f>D14+1</f>
        <v>44831</v>
      </c>
      <c r="F14" s="41">
        <f t="shared" ref="F14:J14" si="0">E14+1</f>
        <v>44832</v>
      </c>
      <c r="G14" s="41">
        <f t="shared" si="0"/>
        <v>44833</v>
      </c>
      <c r="H14" s="41">
        <f t="shared" si="0"/>
        <v>44834</v>
      </c>
      <c r="I14" s="41">
        <f t="shared" si="0"/>
        <v>44835</v>
      </c>
      <c r="J14" s="41">
        <f t="shared" si="0"/>
        <v>44836</v>
      </c>
    </row>
    <row r="15" spans="3:14" x14ac:dyDescent="0.25">
      <c r="D15" s="41">
        <f>D14+7</f>
        <v>44837</v>
      </c>
      <c r="E15" s="41">
        <f>D15+1</f>
        <v>44838</v>
      </c>
      <c r="F15" s="41">
        <f t="shared" ref="F15:J15" si="1">E15+1</f>
        <v>44839</v>
      </c>
      <c r="G15" s="41">
        <f t="shared" si="1"/>
        <v>44840</v>
      </c>
      <c r="H15" s="41">
        <f t="shared" si="1"/>
        <v>44841</v>
      </c>
      <c r="I15" s="41">
        <f t="shared" si="1"/>
        <v>44842</v>
      </c>
      <c r="J15" s="41">
        <f t="shared" si="1"/>
        <v>44843</v>
      </c>
    </row>
    <row r="16" spans="3:14" x14ac:dyDescent="0.25">
      <c r="D16" s="41">
        <f t="shared" ref="D16:D17" si="2">D15+7</f>
        <v>44844</v>
      </c>
      <c r="E16" s="41">
        <f t="shared" ref="E16:J16" si="3">D16+1</f>
        <v>44845</v>
      </c>
      <c r="F16" s="41">
        <f t="shared" si="3"/>
        <v>44846</v>
      </c>
      <c r="G16" s="41">
        <f t="shared" si="3"/>
        <v>44847</v>
      </c>
      <c r="H16" s="41">
        <f t="shared" si="3"/>
        <v>44848</v>
      </c>
      <c r="I16" s="41">
        <f t="shared" si="3"/>
        <v>44849</v>
      </c>
      <c r="J16" s="41">
        <f t="shared" si="3"/>
        <v>44850</v>
      </c>
    </row>
    <row r="17" spans="4:10" x14ac:dyDescent="0.25">
      <c r="D17" s="41">
        <f t="shared" si="2"/>
        <v>44851</v>
      </c>
      <c r="E17" s="41">
        <f t="shared" ref="E17:J17" si="4">D17+1</f>
        <v>44852</v>
      </c>
      <c r="F17" s="41">
        <f t="shared" si="4"/>
        <v>44853</v>
      </c>
      <c r="G17" s="41">
        <f t="shared" si="4"/>
        <v>44854</v>
      </c>
      <c r="H17" s="41">
        <f t="shared" si="4"/>
        <v>44855</v>
      </c>
      <c r="I17" s="41">
        <f t="shared" si="4"/>
        <v>44856</v>
      </c>
      <c r="J17" s="41">
        <f t="shared" si="4"/>
        <v>44857</v>
      </c>
    </row>
    <row r="18" spans="4:10" x14ac:dyDescent="0.25">
      <c r="D18" s="41">
        <f>IF($E$1&lt;&gt;MONTH(D17+7)," ",D17+7)</f>
        <v>44858</v>
      </c>
      <c r="E18" s="41">
        <f>IF(D18=" "," ",D18+1)</f>
        <v>44859</v>
      </c>
      <c r="F18" s="41">
        <f t="shared" ref="F18:J19" si="5">IF(E18=" "," ",E18+1)</f>
        <v>44860</v>
      </c>
      <c r="G18" s="41">
        <f t="shared" si="5"/>
        <v>44861</v>
      </c>
      <c r="H18" s="41">
        <f t="shared" si="5"/>
        <v>44862</v>
      </c>
      <c r="I18" s="41">
        <f t="shared" si="5"/>
        <v>44863</v>
      </c>
      <c r="J18" s="41">
        <f t="shared" si="5"/>
        <v>44864</v>
      </c>
    </row>
    <row r="19" spans="4:10" x14ac:dyDescent="0.25">
      <c r="D19" s="41">
        <f>IF($E$1&lt;&gt;MONTH(D17+14)," ",D18+7)</f>
        <v>44865</v>
      </c>
      <c r="E19" s="41">
        <f>IF(D19=" "," ",D19+1)</f>
        <v>44866</v>
      </c>
      <c r="F19" s="41">
        <f t="shared" si="5"/>
        <v>44867</v>
      </c>
      <c r="G19" s="41">
        <f t="shared" si="5"/>
        <v>44868</v>
      </c>
      <c r="H19" s="41">
        <f t="shared" si="5"/>
        <v>44869</v>
      </c>
      <c r="I19" s="41">
        <f t="shared" si="5"/>
        <v>44870</v>
      </c>
      <c r="J19" s="41">
        <f t="shared" si="5"/>
        <v>44871</v>
      </c>
    </row>
  </sheetData>
  <mergeCells count="2">
    <mergeCell ref="D12:J12"/>
    <mergeCell ref="D3:J3"/>
  </mergeCells>
  <phoneticPr fontId="4" type="noConversion"/>
  <conditionalFormatting sqref="D5:J10">
    <cfRule type="timePeriod" dxfId="16" priority="1" timePeriod="today">
      <formula>FLOOR(D5,1)=TODAY()</formula>
    </cfRule>
    <cfRule type="expression" dxfId="15" priority="2">
      <formula>NOT(ISBLANK(D5))</formula>
    </cfRule>
    <cfRule type="expression" dxfId="14" priority="3">
      <formula>AND(MONTH(D5)&lt;&gt;$E$1,D5&lt;&gt;0)</formula>
    </cfRule>
  </conditionalFormatting>
  <conditionalFormatting sqref="D14:J19">
    <cfRule type="timePeriod" dxfId="13" priority="4" timePeriod="today">
      <formula>FLOOR(D14,1)=TODAY()</formula>
    </cfRule>
    <cfRule type="expression" dxfId="12" priority="5">
      <formula>AND(NOT(ISBLANK(D14)),D14&lt;&gt;" ")</formula>
    </cfRule>
    <cfRule type="expression" dxfId="11" priority="6">
      <formula>AND(MONTH(D14)&lt;&gt;$E$1,D14&lt;&gt;0)</formula>
    </cfRule>
  </conditionalFormatting>
  <dataValidations count="2">
    <dataValidation type="list" allowBlank="1" showInputMessage="1" showErrorMessage="1" sqref="E1" xr:uid="{4B81969C-F7F1-417D-9A8C-6FBC18548E5B}">
      <formula1>"1,2,3,4,5,6,7,8,9,10,11,12"</formula1>
    </dataValidation>
    <dataValidation type="whole" allowBlank="1" showInputMessage="1" showErrorMessage="1" errorTitle="Chyba" error="1905 - 2456" promptTitle="Oznam" prompt="1905 - 2456" sqref="H1" xr:uid="{7A27354C-9D82-4DE5-9560-1DA024F819B2}">
      <formula1>1905</formula1>
      <formula2>2456</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42748-80B0-4E98-8E87-84B8DB59E255}">
  <dimension ref="A1:Q59"/>
  <sheetViews>
    <sheetView zoomScale="145" zoomScaleNormal="145" workbookViewId="0"/>
  </sheetViews>
  <sheetFormatPr defaultRowHeight="15" x14ac:dyDescent="0.25"/>
  <cols>
    <col min="2" max="2" width="16.85546875" customWidth="1"/>
    <col min="3" max="3" width="10.28515625" customWidth="1"/>
    <col min="17" max="17" width="12.7109375" customWidth="1"/>
  </cols>
  <sheetData>
    <row r="1" spans="1:17" ht="15.75" thickBot="1" x14ac:dyDescent="0.3">
      <c r="B1" t="s">
        <v>77</v>
      </c>
    </row>
    <row r="2" spans="1:17" x14ac:dyDescent="0.25">
      <c r="B2" t="s">
        <v>79</v>
      </c>
      <c r="H2" s="64" t="s">
        <v>85</v>
      </c>
      <c r="I2" s="70"/>
      <c r="J2" s="72">
        <v>0</v>
      </c>
      <c r="K2" s="65">
        <v>1</v>
      </c>
      <c r="L2" s="65">
        <v>2</v>
      </c>
      <c r="M2" s="66">
        <v>3</v>
      </c>
      <c r="O2" s="74" t="s">
        <v>87</v>
      </c>
      <c r="P2" s="75">
        <f ca="1">SUM(_xlfn.ANCHORARRAY(Q8))</f>
        <v>86</v>
      </c>
    </row>
    <row r="3" spans="1:17" ht="15.75" thickBot="1" x14ac:dyDescent="0.3">
      <c r="B3" t="s">
        <v>78</v>
      </c>
      <c r="H3" s="67" t="s">
        <v>86</v>
      </c>
      <c r="I3" s="71"/>
      <c r="J3" s="73">
        <f ca="1">COUNTIF(_xlfn.ANCHORARRAY($Q$8),J2)</f>
        <v>0</v>
      </c>
      <c r="K3" s="68">
        <f t="shared" ref="K3:M3" ca="1" si="0">COUNTIF(_xlfn.ANCHORARRAY($Q$8),K2)</f>
        <v>22</v>
      </c>
      <c r="L3" s="68">
        <f t="shared" ca="1" si="0"/>
        <v>20</v>
      </c>
      <c r="M3" s="69">
        <f t="shared" ca="1" si="0"/>
        <v>8</v>
      </c>
      <c r="O3" s="78"/>
      <c r="P3" s="79">
        <f ca="1">SUMPRODUCT(J2:M2,J3:M3)</f>
        <v>86</v>
      </c>
    </row>
    <row r="4" spans="1:17" ht="15.75" thickBot="1" x14ac:dyDescent="0.3">
      <c r="O4" s="76"/>
      <c r="P4" s="77">
        <f ca="1">COUNTIF(_xlfn.ANCHORARRAY(C8),TRUE)</f>
        <v>86</v>
      </c>
    </row>
    <row r="5" spans="1:17" x14ac:dyDescent="0.25">
      <c r="A5" t="s">
        <v>80</v>
      </c>
      <c r="B5" s="5">
        <f ca="1">TODAY()</f>
        <v>44880</v>
      </c>
    </row>
    <row r="6" spans="1:17" x14ac:dyDescent="0.25">
      <c r="B6" s="5"/>
    </row>
    <row r="7" spans="1:17" ht="28.5" customHeight="1" x14ac:dyDescent="0.25">
      <c r="B7" s="61" t="s">
        <v>81</v>
      </c>
      <c r="C7" s="62" cm="1">
        <f t="array" ref="C7:N7">_xlfn.SEQUENCE(,12)</f>
        <v>1</v>
      </c>
      <c r="D7" s="62">
        <v>2</v>
      </c>
      <c r="E7" s="62">
        <v>3</v>
      </c>
      <c r="F7" s="62">
        <v>4</v>
      </c>
      <c r="G7" s="62">
        <v>5</v>
      </c>
      <c r="H7" s="62">
        <v>6</v>
      </c>
      <c r="I7" s="62">
        <v>7</v>
      </c>
      <c r="J7" s="62">
        <v>8</v>
      </c>
      <c r="K7" s="62">
        <v>9</v>
      </c>
      <c r="L7" s="62">
        <v>10</v>
      </c>
      <c r="M7" s="62">
        <v>11</v>
      </c>
      <c r="N7" s="62">
        <v>12</v>
      </c>
      <c r="O7" t="s">
        <v>83</v>
      </c>
      <c r="Q7" s="63" t="s">
        <v>82</v>
      </c>
    </row>
    <row r="8" spans="1:17" x14ac:dyDescent="0.25">
      <c r="B8" s="60" cm="1">
        <f t="array" aca="1" ref="B8:B57" ca="1">_xlfn.SEQUENCE(50,,1+YEAR(B5))</f>
        <v>2023</v>
      </c>
      <c r="C8" s="5" t="b" cm="1">
        <f t="array" aca="1" ref="C8:N57" ca="1">WEEKDAY(DATE(_xlfn.ANCHORARRAY(B8),_xlfn.ANCHORARRAY(C7),13),2)=5</f>
        <v>1</v>
      </c>
      <c r="D8" t="b">
        <f ca="1"/>
        <v>0</v>
      </c>
      <c r="E8" t="b">
        <f ca="1"/>
        <v>0</v>
      </c>
      <c r="F8" t="b">
        <f ca="1"/>
        <v>0</v>
      </c>
      <c r="G8" t="b">
        <f ca="1"/>
        <v>0</v>
      </c>
      <c r="H8" t="b">
        <f ca="1"/>
        <v>0</v>
      </c>
      <c r="I8" t="b">
        <f ca="1"/>
        <v>0</v>
      </c>
      <c r="J8" t="b">
        <f ca="1"/>
        <v>0</v>
      </c>
      <c r="K8" t="b">
        <f ca="1"/>
        <v>0</v>
      </c>
      <c r="L8" t="b">
        <f ca="1"/>
        <v>1</v>
      </c>
      <c r="M8" t="b">
        <f ca="1"/>
        <v>0</v>
      </c>
      <c r="N8" t="b">
        <f ca="1"/>
        <v>0</v>
      </c>
      <c r="O8">
        <f ca="1">COUNTIF(C8:N8,TRUE)</f>
        <v>2</v>
      </c>
      <c r="Q8" cm="1">
        <f t="array" aca="1" ref="Q8:Q57" ca="1">_xlfn.BYROW(_xlfn.ANCHORARRAY(C8),_xlfn.LAMBDA(_xlpm.r,COUNTIF(_xlpm.r,TRUE)))</f>
        <v>2</v>
      </c>
    </row>
    <row r="9" spans="1:17" x14ac:dyDescent="0.25">
      <c r="B9" s="60">
        <f ca="1"/>
        <v>2024</v>
      </c>
      <c r="C9" t="b">
        <f ca="1"/>
        <v>0</v>
      </c>
      <c r="D9" t="b">
        <f ca="1"/>
        <v>0</v>
      </c>
      <c r="E9" t="b">
        <f ca="1"/>
        <v>0</v>
      </c>
      <c r="F9" t="b">
        <f ca="1"/>
        <v>0</v>
      </c>
      <c r="G9" t="b">
        <f ca="1"/>
        <v>0</v>
      </c>
      <c r="H9" t="b">
        <f ca="1"/>
        <v>0</v>
      </c>
      <c r="I9" t="b">
        <f ca="1"/>
        <v>0</v>
      </c>
      <c r="J9" t="b">
        <f ca="1"/>
        <v>0</v>
      </c>
      <c r="K9" t="b">
        <f ca="1"/>
        <v>1</v>
      </c>
      <c r="L9" t="b">
        <f ca="1"/>
        <v>0</v>
      </c>
      <c r="M9" t="b">
        <f ca="1"/>
        <v>0</v>
      </c>
      <c r="N9" t="b">
        <f ca="1"/>
        <v>1</v>
      </c>
      <c r="O9">
        <f t="shared" ref="O9:O57" ca="1" si="1">COUNTIF(C9:N9,TRUE)</f>
        <v>2</v>
      </c>
      <c r="Q9">
        <f ca="1"/>
        <v>2</v>
      </c>
    </row>
    <row r="10" spans="1:17" x14ac:dyDescent="0.25">
      <c r="B10" s="60">
        <f ca="1"/>
        <v>2025</v>
      </c>
      <c r="C10" t="b">
        <f ca="1"/>
        <v>0</v>
      </c>
      <c r="D10" t="b">
        <f ca="1"/>
        <v>0</v>
      </c>
      <c r="E10" t="b">
        <f ca="1"/>
        <v>0</v>
      </c>
      <c r="F10" t="b">
        <f ca="1"/>
        <v>0</v>
      </c>
      <c r="G10" t="b">
        <f ca="1"/>
        <v>0</v>
      </c>
      <c r="H10" t="b">
        <f ca="1"/>
        <v>1</v>
      </c>
      <c r="I10" t="b">
        <f ca="1"/>
        <v>0</v>
      </c>
      <c r="J10" t="b">
        <f ca="1"/>
        <v>0</v>
      </c>
      <c r="K10" t="b">
        <f ca="1"/>
        <v>0</v>
      </c>
      <c r="L10" t="b">
        <f ca="1"/>
        <v>0</v>
      </c>
      <c r="M10" t="b">
        <f ca="1"/>
        <v>0</v>
      </c>
      <c r="N10" t="b">
        <f ca="1"/>
        <v>0</v>
      </c>
      <c r="O10">
        <f t="shared" ca="1" si="1"/>
        <v>1</v>
      </c>
      <c r="Q10">
        <f ca="1"/>
        <v>1</v>
      </c>
    </row>
    <row r="11" spans="1:17" x14ac:dyDescent="0.25">
      <c r="B11" s="60">
        <f ca="1"/>
        <v>2026</v>
      </c>
      <c r="C11" t="b">
        <f ca="1"/>
        <v>0</v>
      </c>
      <c r="D11" t="b">
        <f ca="1"/>
        <v>1</v>
      </c>
      <c r="E11" t="b">
        <f ca="1"/>
        <v>1</v>
      </c>
      <c r="F11" t="b">
        <f ca="1"/>
        <v>0</v>
      </c>
      <c r="G11" t="b">
        <f ca="1"/>
        <v>0</v>
      </c>
      <c r="H11" t="b">
        <f ca="1"/>
        <v>0</v>
      </c>
      <c r="I11" t="b">
        <f ca="1"/>
        <v>0</v>
      </c>
      <c r="J11" t="b">
        <f ca="1"/>
        <v>0</v>
      </c>
      <c r="K11" t="b">
        <f ca="1"/>
        <v>0</v>
      </c>
      <c r="L11" t="b">
        <f ca="1"/>
        <v>0</v>
      </c>
      <c r="M11" t="b">
        <f ca="1"/>
        <v>1</v>
      </c>
      <c r="N11" t="b">
        <f ca="1"/>
        <v>0</v>
      </c>
      <c r="O11">
        <f t="shared" ca="1" si="1"/>
        <v>3</v>
      </c>
      <c r="Q11">
        <f ca="1"/>
        <v>3</v>
      </c>
    </row>
    <row r="12" spans="1:17" x14ac:dyDescent="0.25">
      <c r="B12" s="60">
        <f ca="1"/>
        <v>2027</v>
      </c>
      <c r="C12" t="b">
        <f ca="1"/>
        <v>0</v>
      </c>
      <c r="D12" t="b">
        <f ca="1"/>
        <v>0</v>
      </c>
      <c r="E12" t="b">
        <f ca="1"/>
        <v>0</v>
      </c>
      <c r="F12" t="b">
        <f ca="1"/>
        <v>0</v>
      </c>
      <c r="G12" t="b">
        <f ca="1"/>
        <v>0</v>
      </c>
      <c r="H12" t="b">
        <f ca="1"/>
        <v>0</v>
      </c>
      <c r="I12" t="b">
        <f ca="1"/>
        <v>0</v>
      </c>
      <c r="J12" t="b">
        <f ca="1"/>
        <v>1</v>
      </c>
      <c r="K12" t="b">
        <f ca="1"/>
        <v>0</v>
      </c>
      <c r="L12" t="b">
        <f ca="1"/>
        <v>0</v>
      </c>
      <c r="M12" t="b">
        <f ca="1"/>
        <v>0</v>
      </c>
      <c r="N12" t="b">
        <f ca="1"/>
        <v>0</v>
      </c>
      <c r="O12">
        <f t="shared" ca="1" si="1"/>
        <v>1</v>
      </c>
      <c r="Q12">
        <f ca="1"/>
        <v>1</v>
      </c>
    </row>
    <row r="13" spans="1:17" x14ac:dyDescent="0.25">
      <c r="B13" s="60">
        <f ca="1"/>
        <v>2028</v>
      </c>
      <c r="C13" t="b">
        <f ca="1"/>
        <v>0</v>
      </c>
      <c r="D13" t="b">
        <f ca="1"/>
        <v>0</v>
      </c>
      <c r="E13" t="b">
        <f ca="1"/>
        <v>0</v>
      </c>
      <c r="F13" t="b">
        <f ca="1"/>
        <v>0</v>
      </c>
      <c r="G13" t="b">
        <f ca="1"/>
        <v>0</v>
      </c>
      <c r="H13" t="b">
        <f ca="1"/>
        <v>0</v>
      </c>
      <c r="I13" t="b">
        <f ca="1"/>
        <v>0</v>
      </c>
      <c r="J13" t="b">
        <f ca="1"/>
        <v>0</v>
      </c>
      <c r="K13" t="b">
        <f ca="1"/>
        <v>0</v>
      </c>
      <c r="L13" t="b">
        <f ca="1"/>
        <v>1</v>
      </c>
      <c r="M13" t="b">
        <f ca="1"/>
        <v>0</v>
      </c>
      <c r="N13" t="b">
        <f ca="1"/>
        <v>0</v>
      </c>
      <c r="O13">
        <f t="shared" ca="1" si="1"/>
        <v>1</v>
      </c>
      <c r="Q13">
        <f ca="1"/>
        <v>1</v>
      </c>
    </row>
    <row r="14" spans="1:17" x14ac:dyDescent="0.25">
      <c r="B14" s="60">
        <f ca="1"/>
        <v>2029</v>
      </c>
      <c r="C14" t="b">
        <f ca="1"/>
        <v>0</v>
      </c>
      <c r="D14" t="b">
        <f ca="1"/>
        <v>0</v>
      </c>
      <c r="E14" t="b">
        <f ca="1"/>
        <v>0</v>
      </c>
      <c r="F14" t="b">
        <f ca="1"/>
        <v>1</v>
      </c>
      <c r="G14" t="b">
        <f ca="1"/>
        <v>0</v>
      </c>
      <c r="H14" t="b">
        <f ca="1"/>
        <v>0</v>
      </c>
      <c r="I14" t="b">
        <f ca="1"/>
        <v>1</v>
      </c>
      <c r="J14" t="b">
        <f ca="1"/>
        <v>0</v>
      </c>
      <c r="K14" t="b">
        <f ca="1"/>
        <v>0</v>
      </c>
      <c r="L14" t="b">
        <f ca="1"/>
        <v>0</v>
      </c>
      <c r="M14" t="b">
        <f ca="1"/>
        <v>0</v>
      </c>
      <c r="N14" t="b">
        <f ca="1"/>
        <v>0</v>
      </c>
      <c r="O14">
        <f t="shared" ca="1" si="1"/>
        <v>2</v>
      </c>
      <c r="Q14">
        <f ca="1"/>
        <v>2</v>
      </c>
    </row>
    <row r="15" spans="1:17" x14ac:dyDescent="0.25">
      <c r="B15" s="60">
        <f ca="1"/>
        <v>2030</v>
      </c>
      <c r="C15" t="b">
        <f ca="1"/>
        <v>0</v>
      </c>
      <c r="D15" t="b">
        <f ca="1"/>
        <v>0</v>
      </c>
      <c r="E15" t="b">
        <f ca="1"/>
        <v>0</v>
      </c>
      <c r="F15" t="b">
        <f ca="1"/>
        <v>0</v>
      </c>
      <c r="G15" t="b">
        <f ca="1"/>
        <v>0</v>
      </c>
      <c r="H15" t="b">
        <f ca="1"/>
        <v>0</v>
      </c>
      <c r="I15" t="b">
        <f ca="1"/>
        <v>0</v>
      </c>
      <c r="J15" t="b">
        <f ca="1"/>
        <v>0</v>
      </c>
      <c r="K15" t="b">
        <f ca="1"/>
        <v>1</v>
      </c>
      <c r="L15" t="b">
        <f ca="1"/>
        <v>0</v>
      </c>
      <c r="M15" t="b">
        <f ca="1"/>
        <v>0</v>
      </c>
      <c r="N15" t="b">
        <f ca="1"/>
        <v>1</v>
      </c>
      <c r="O15">
        <f t="shared" ca="1" si="1"/>
        <v>2</v>
      </c>
      <c r="Q15">
        <f ca="1"/>
        <v>2</v>
      </c>
    </row>
    <row r="16" spans="1:17" x14ac:dyDescent="0.25">
      <c r="B16" s="60">
        <f ca="1"/>
        <v>2031</v>
      </c>
      <c r="C16" t="b">
        <f ca="1"/>
        <v>0</v>
      </c>
      <c r="D16" t="b">
        <f ca="1"/>
        <v>0</v>
      </c>
      <c r="E16" t="b">
        <f ca="1"/>
        <v>0</v>
      </c>
      <c r="F16" t="b">
        <f ca="1"/>
        <v>0</v>
      </c>
      <c r="G16" t="b">
        <f ca="1"/>
        <v>0</v>
      </c>
      <c r="H16" t="b">
        <f ca="1"/>
        <v>1</v>
      </c>
      <c r="I16" t="b">
        <f ca="1"/>
        <v>0</v>
      </c>
      <c r="J16" t="b">
        <f ca="1"/>
        <v>0</v>
      </c>
      <c r="K16" t="b">
        <f ca="1"/>
        <v>0</v>
      </c>
      <c r="L16" t="b">
        <f ca="1"/>
        <v>0</v>
      </c>
      <c r="M16" t="b">
        <f ca="1"/>
        <v>0</v>
      </c>
      <c r="N16" t="b">
        <f ca="1"/>
        <v>0</v>
      </c>
      <c r="O16">
        <f t="shared" ca="1" si="1"/>
        <v>1</v>
      </c>
      <c r="Q16">
        <f ca="1"/>
        <v>1</v>
      </c>
    </row>
    <row r="17" spans="2:17" x14ac:dyDescent="0.25">
      <c r="B17" s="60">
        <f ca="1"/>
        <v>2032</v>
      </c>
      <c r="C17" t="b">
        <f ca="1"/>
        <v>0</v>
      </c>
      <c r="D17" t="b">
        <f ca="1"/>
        <v>1</v>
      </c>
      <c r="E17" t="b">
        <f ca="1"/>
        <v>0</v>
      </c>
      <c r="F17" t="b">
        <f ca="1"/>
        <v>0</v>
      </c>
      <c r="G17" t="b">
        <f ca="1"/>
        <v>0</v>
      </c>
      <c r="H17" t="b">
        <f ca="1"/>
        <v>0</v>
      </c>
      <c r="I17" t="b">
        <f ca="1"/>
        <v>0</v>
      </c>
      <c r="J17" t="b">
        <f ca="1"/>
        <v>1</v>
      </c>
      <c r="K17" t="b">
        <f ca="1"/>
        <v>0</v>
      </c>
      <c r="L17" t="b">
        <f ca="1"/>
        <v>0</v>
      </c>
      <c r="M17" t="b">
        <f ca="1"/>
        <v>0</v>
      </c>
      <c r="N17" t="b">
        <f ca="1"/>
        <v>0</v>
      </c>
      <c r="O17">
        <f t="shared" ca="1" si="1"/>
        <v>2</v>
      </c>
      <c r="Q17">
        <f ca="1"/>
        <v>2</v>
      </c>
    </row>
    <row r="18" spans="2:17" x14ac:dyDescent="0.25">
      <c r="B18" s="60">
        <f ca="1"/>
        <v>2033</v>
      </c>
      <c r="C18" t="b">
        <f ca="1"/>
        <v>0</v>
      </c>
      <c r="D18" t="b">
        <f ca="1"/>
        <v>0</v>
      </c>
      <c r="E18" t="b">
        <f ca="1"/>
        <v>0</v>
      </c>
      <c r="F18" t="b">
        <f ca="1"/>
        <v>0</v>
      </c>
      <c r="G18" t="b">
        <f ca="1"/>
        <v>1</v>
      </c>
      <c r="H18" t="b">
        <f ca="1"/>
        <v>0</v>
      </c>
      <c r="I18" t="b">
        <f ca="1"/>
        <v>0</v>
      </c>
      <c r="J18" t="b">
        <f ca="1"/>
        <v>0</v>
      </c>
      <c r="K18" t="b">
        <f ca="1"/>
        <v>0</v>
      </c>
      <c r="L18" t="b">
        <f ca="1"/>
        <v>0</v>
      </c>
      <c r="M18" t="b">
        <f ca="1"/>
        <v>0</v>
      </c>
      <c r="N18" t="b">
        <f ca="1"/>
        <v>0</v>
      </c>
      <c r="O18">
        <f t="shared" ca="1" si="1"/>
        <v>1</v>
      </c>
      <c r="Q18">
        <f ca="1"/>
        <v>1</v>
      </c>
    </row>
    <row r="19" spans="2:17" x14ac:dyDescent="0.25">
      <c r="B19" s="60">
        <f ca="1"/>
        <v>2034</v>
      </c>
      <c r="C19" t="b">
        <f ca="1"/>
        <v>1</v>
      </c>
      <c r="D19" t="b">
        <f ca="1"/>
        <v>0</v>
      </c>
      <c r="E19" t="b">
        <f ca="1"/>
        <v>0</v>
      </c>
      <c r="F19" t="b">
        <f ca="1"/>
        <v>0</v>
      </c>
      <c r="G19" t="b">
        <f ca="1"/>
        <v>0</v>
      </c>
      <c r="H19" t="b">
        <f ca="1"/>
        <v>0</v>
      </c>
      <c r="I19" t="b">
        <f ca="1"/>
        <v>0</v>
      </c>
      <c r="J19" t="b">
        <f ca="1"/>
        <v>0</v>
      </c>
      <c r="K19" t="b">
        <f ca="1"/>
        <v>0</v>
      </c>
      <c r="L19" t="b">
        <f ca="1"/>
        <v>1</v>
      </c>
      <c r="M19" t="b">
        <f ca="1"/>
        <v>0</v>
      </c>
      <c r="N19" t="b">
        <f ca="1"/>
        <v>0</v>
      </c>
      <c r="O19">
        <f t="shared" ca="1" si="1"/>
        <v>2</v>
      </c>
      <c r="Q19">
        <f ca="1"/>
        <v>2</v>
      </c>
    </row>
    <row r="20" spans="2:17" x14ac:dyDescent="0.25">
      <c r="B20" s="60">
        <f ca="1"/>
        <v>2035</v>
      </c>
      <c r="C20" t="b">
        <f ca="1"/>
        <v>0</v>
      </c>
      <c r="D20" t="b">
        <f ca="1"/>
        <v>0</v>
      </c>
      <c r="E20" t="b">
        <f ca="1"/>
        <v>0</v>
      </c>
      <c r="F20" t="b">
        <f ca="1"/>
        <v>1</v>
      </c>
      <c r="G20" t="b">
        <f ca="1"/>
        <v>0</v>
      </c>
      <c r="H20" t="b">
        <f ca="1"/>
        <v>0</v>
      </c>
      <c r="I20" t="b">
        <f ca="1"/>
        <v>1</v>
      </c>
      <c r="J20" t="b">
        <f ca="1"/>
        <v>0</v>
      </c>
      <c r="K20" t="b">
        <f ca="1"/>
        <v>0</v>
      </c>
      <c r="L20" t="b">
        <f ca="1"/>
        <v>0</v>
      </c>
      <c r="M20" t="b">
        <f ca="1"/>
        <v>0</v>
      </c>
      <c r="N20" t="b">
        <f ca="1"/>
        <v>0</v>
      </c>
      <c r="O20">
        <f t="shared" ca="1" si="1"/>
        <v>2</v>
      </c>
      <c r="Q20">
        <f ca="1"/>
        <v>2</v>
      </c>
    </row>
    <row r="21" spans="2:17" x14ac:dyDescent="0.25">
      <c r="B21" s="60">
        <f ca="1"/>
        <v>2036</v>
      </c>
      <c r="C21" t="b">
        <f ca="1"/>
        <v>0</v>
      </c>
      <c r="D21" t="b">
        <f ca="1"/>
        <v>0</v>
      </c>
      <c r="E21" t="b">
        <f ca="1"/>
        <v>0</v>
      </c>
      <c r="F21" t="b">
        <f ca="1"/>
        <v>0</v>
      </c>
      <c r="G21" t="b">
        <f ca="1"/>
        <v>0</v>
      </c>
      <c r="H21" t="b">
        <f ca="1"/>
        <v>1</v>
      </c>
      <c r="I21" t="b">
        <f ca="1"/>
        <v>0</v>
      </c>
      <c r="J21" t="b">
        <f ca="1"/>
        <v>0</v>
      </c>
      <c r="K21" t="b">
        <f ca="1"/>
        <v>0</v>
      </c>
      <c r="L21" t="b">
        <f ca="1"/>
        <v>0</v>
      </c>
      <c r="M21" t="b">
        <f ca="1"/>
        <v>0</v>
      </c>
      <c r="N21" t="b">
        <f ca="1"/>
        <v>0</v>
      </c>
      <c r="O21">
        <f t="shared" ca="1" si="1"/>
        <v>1</v>
      </c>
      <c r="Q21">
        <f ca="1"/>
        <v>1</v>
      </c>
    </row>
    <row r="22" spans="2:17" x14ac:dyDescent="0.25">
      <c r="B22" s="60">
        <f ca="1"/>
        <v>2037</v>
      </c>
      <c r="C22" t="b">
        <f ca="1"/>
        <v>0</v>
      </c>
      <c r="D22" t="b">
        <f ca="1"/>
        <v>1</v>
      </c>
      <c r="E22" t="b">
        <f ca="1"/>
        <v>1</v>
      </c>
      <c r="F22" t="b">
        <f ca="1"/>
        <v>0</v>
      </c>
      <c r="G22" t="b">
        <f ca="1"/>
        <v>0</v>
      </c>
      <c r="H22" t="b">
        <f ca="1"/>
        <v>0</v>
      </c>
      <c r="I22" t="b">
        <f ca="1"/>
        <v>0</v>
      </c>
      <c r="J22" t="b">
        <f ca="1"/>
        <v>0</v>
      </c>
      <c r="K22" t="b">
        <f ca="1"/>
        <v>0</v>
      </c>
      <c r="L22" t="b">
        <f ca="1"/>
        <v>0</v>
      </c>
      <c r="M22" t="b">
        <f ca="1"/>
        <v>1</v>
      </c>
      <c r="N22" t="b">
        <f ca="1"/>
        <v>0</v>
      </c>
      <c r="O22">
        <f t="shared" ca="1" si="1"/>
        <v>3</v>
      </c>
      <c r="Q22">
        <f ca="1"/>
        <v>3</v>
      </c>
    </row>
    <row r="23" spans="2:17" x14ac:dyDescent="0.25">
      <c r="B23" s="60">
        <f ca="1"/>
        <v>2038</v>
      </c>
      <c r="C23" t="b">
        <f ca="1"/>
        <v>0</v>
      </c>
      <c r="D23" t="b">
        <f ca="1"/>
        <v>0</v>
      </c>
      <c r="E23" t="b">
        <f ca="1"/>
        <v>0</v>
      </c>
      <c r="F23" t="b">
        <f ca="1"/>
        <v>0</v>
      </c>
      <c r="G23" t="b">
        <f ca="1"/>
        <v>0</v>
      </c>
      <c r="H23" t="b">
        <f ca="1"/>
        <v>0</v>
      </c>
      <c r="I23" t="b">
        <f ca="1"/>
        <v>0</v>
      </c>
      <c r="J23" t="b">
        <f ca="1"/>
        <v>1</v>
      </c>
      <c r="K23" t="b">
        <f ca="1"/>
        <v>0</v>
      </c>
      <c r="L23" t="b">
        <f ca="1"/>
        <v>0</v>
      </c>
      <c r="M23" t="b">
        <f ca="1"/>
        <v>0</v>
      </c>
      <c r="N23" t="b">
        <f ca="1"/>
        <v>0</v>
      </c>
      <c r="O23">
        <f t="shared" ca="1" si="1"/>
        <v>1</v>
      </c>
      <c r="Q23">
        <f ca="1"/>
        <v>1</v>
      </c>
    </row>
    <row r="24" spans="2:17" x14ac:dyDescent="0.25">
      <c r="B24" s="60">
        <f ca="1"/>
        <v>2039</v>
      </c>
      <c r="C24" t="b">
        <f ca="1"/>
        <v>0</v>
      </c>
      <c r="D24" t="b">
        <f ca="1"/>
        <v>0</v>
      </c>
      <c r="E24" t="b">
        <f ca="1"/>
        <v>0</v>
      </c>
      <c r="F24" t="b">
        <f ca="1"/>
        <v>0</v>
      </c>
      <c r="G24" t="b">
        <f ca="1"/>
        <v>1</v>
      </c>
      <c r="H24" t="b">
        <f ca="1"/>
        <v>0</v>
      </c>
      <c r="I24" t="b">
        <f ca="1"/>
        <v>0</v>
      </c>
      <c r="J24" t="b">
        <f ca="1"/>
        <v>0</v>
      </c>
      <c r="K24" t="b">
        <f ca="1"/>
        <v>0</v>
      </c>
      <c r="L24" t="b">
        <f ca="1"/>
        <v>0</v>
      </c>
      <c r="M24" t="b">
        <f ca="1"/>
        <v>0</v>
      </c>
      <c r="N24" t="b">
        <f ca="1"/>
        <v>0</v>
      </c>
      <c r="O24">
        <f t="shared" ca="1" si="1"/>
        <v>1</v>
      </c>
      <c r="Q24">
        <f ca="1"/>
        <v>1</v>
      </c>
    </row>
    <row r="25" spans="2:17" x14ac:dyDescent="0.25">
      <c r="B25" s="60">
        <f ca="1"/>
        <v>2040</v>
      </c>
      <c r="C25" t="b">
        <f ca="1"/>
        <v>1</v>
      </c>
      <c r="D25" t="b">
        <f ca="1"/>
        <v>0</v>
      </c>
      <c r="E25" t="b">
        <f ca="1"/>
        <v>0</v>
      </c>
      <c r="F25" t="b">
        <f ca="1"/>
        <v>1</v>
      </c>
      <c r="G25" t="b">
        <f ca="1"/>
        <v>0</v>
      </c>
      <c r="H25" t="b">
        <f ca="1"/>
        <v>0</v>
      </c>
      <c r="I25" t="b">
        <f ca="1"/>
        <v>1</v>
      </c>
      <c r="J25" t="b">
        <f ca="1"/>
        <v>0</v>
      </c>
      <c r="K25" t="b">
        <f ca="1"/>
        <v>0</v>
      </c>
      <c r="L25" t="b">
        <f ca="1"/>
        <v>0</v>
      </c>
      <c r="M25" t="b">
        <f ca="1"/>
        <v>0</v>
      </c>
      <c r="N25" t="b">
        <f ca="1"/>
        <v>0</v>
      </c>
      <c r="O25">
        <f t="shared" ca="1" si="1"/>
        <v>3</v>
      </c>
      <c r="Q25">
        <f ca="1"/>
        <v>3</v>
      </c>
    </row>
    <row r="26" spans="2:17" x14ac:dyDescent="0.25">
      <c r="B26" s="60">
        <f ca="1"/>
        <v>2041</v>
      </c>
      <c r="C26" t="b">
        <f ca="1"/>
        <v>0</v>
      </c>
      <c r="D26" t="b">
        <f ca="1"/>
        <v>0</v>
      </c>
      <c r="E26" t="b">
        <f ca="1"/>
        <v>0</v>
      </c>
      <c r="F26" t="b">
        <f ca="1"/>
        <v>0</v>
      </c>
      <c r="G26" t="b">
        <f ca="1"/>
        <v>0</v>
      </c>
      <c r="H26" t="b">
        <f ca="1"/>
        <v>0</v>
      </c>
      <c r="I26" t="b">
        <f ca="1"/>
        <v>0</v>
      </c>
      <c r="J26" t="b">
        <f ca="1"/>
        <v>0</v>
      </c>
      <c r="K26" t="b">
        <f ca="1"/>
        <v>1</v>
      </c>
      <c r="L26" t="b">
        <f ca="1"/>
        <v>0</v>
      </c>
      <c r="M26" t="b">
        <f ca="1"/>
        <v>0</v>
      </c>
      <c r="N26" t="b">
        <f ca="1"/>
        <v>1</v>
      </c>
      <c r="O26">
        <f t="shared" ca="1" si="1"/>
        <v>2</v>
      </c>
      <c r="Q26">
        <f ca="1"/>
        <v>2</v>
      </c>
    </row>
    <row r="27" spans="2:17" x14ac:dyDescent="0.25">
      <c r="B27" s="60">
        <f ca="1"/>
        <v>2042</v>
      </c>
      <c r="C27" t="b">
        <f ca="1"/>
        <v>0</v>
      </c>
      <c r="D27" t="b">
        <f ca="1"/>
        <v>0</v>
      </c>
      <c r="E27" t="b">
        <f ca="1"/>
        <v>0</v>
      </c>
      <c r="F27" t="b">
        <f ca="1"/>
        <v>0</v>
      </c>
      <c r="G27" t="b">
        <f ca="1"/>
        <v>0</v>
      </c>
      <c r="H27" t="b">
        <f ca="1"/>
        <v>1</v>
      </c>
      <c r="I27" t="b">
        <f ca="1"/>
        <v>0</v>
      </c>
      <c r="J27" t="b">
        <f ca="1"/>
        <v>0</v>
      </c>
      <c r="K27" t="b">
        <f ca="1"/>
        <v>0</v>
      </c>
      <c r="L27" t="b">
        <f ca="1"/>
        <v>0</v>
      </c>
      <c r="M27" t="b">
        <f ca="1"/>
        <v>0</v>
      </c>
      <c r="N27" t="b">
        <f ca="1"/>
        <v>0</v>
      </c>
      <c r="O27">
        <f t="shared" ca="1" si="1"/>
        <v>1</v>
      </c>
      <c r="Q27">
        <f ca="1"/>
        <v>1</v>
      </c>
    </row>
    <row r="28" spans="2:17" x14ac:dyDescent="0.25">
      <c r="B28" s="60">
        <f ca="1"/>
        <v>2043</v>
      </c>
      <c r="C28" t="b">
        <f ca="1"/>
        <v>0</v>
      </c>
      <c r="D28" t="b">
        <f ca="1"/>
        <v>1</v>
      </c>
      <c r="E28" t="b">
        <f ca="1"/>
        <v>1</v>
      </c>
      <c r="F28" t="b">
        <f ca="1"/>
        <v>0</v>
      </c>
      <c r="G28" t="b">
        <f ca="1"/>
        <v>0</v>
      </c>
      <c r="H28" t="b">
        <f ca="1"/>
        <v>0</v>
      </c>
      <c r="I28" t="b">
        <f ca="1"/>
        <v>0</v>
      </c>
      <c r="J28" t="b">
        <f ca="1"/>
        <v>0</v>
      </c>
      <c r="K28" t="b">
        <f ca="1"/>
        <v>0</v>
      </c>
      <c r="L28" t="b">
        <f ca="1"/>
        <v>0</v>
      </c>
      <c r="M28" t="b">
        <f ca="1"/>
        <v>1</v>
      </c>
      <c r="N28" t="b">
        <f ca="1"/>
        <v>0</v>
      </c>
      <c r="O28">
        <f t="shared" ca="1" si="1"/>
        <v>3</v>
      </c>
      <c r="Q28">
        <f ca="1"/>
        <v>3</v>
      </c>
    </row>
    <row r="29" spans="2:17" x14ac:dyDescent="0.25">
      <c r="B29" s="60">
        <f ca="1"/>
        <v>2044</v>
      </c>
      <c r="C29" t="b">
        <f ca="1"/>
        <v>0</v>
      </c>
      <c r="D29" t="b">
        <f ca="1"/>
        <v>0</v>
      </c>
      <c r="E29" t="b">
        <f ca="1"/>
        <v>0</v>
      </c>
      <c r="F29" t="b">
        <f ca="1"/>
        <v>0</v>
      </c>
      <c r="G29" t="b">
        <f ca="1"/>
        <v>1</v>
      </c>
      <c r="H29" t="b">
        <f ca="1"/>
        <v>0</v>
      </c>
      <c r="I29" t="b">
        <f ca="1"/>
        <v>0</v>
      </c>
      <c r="J29" t="b">
        <f ca="1"/>
        <v>0</v>
      </c>
      <c r="K29" t="b">
        <f ca="1"/>
        <v>0</v>
      </c>
      <c r="L29" t="b">
        <f ca="1"/>
        <v>0</v>
      </c>
      <c r="M29" t="b">
        <f ca="1"/>
        <v>0</v>
      </c>
      <c r="N29" t="b">
        <f ca="1"/>
        <v>0</v>
      </c>
      <c r="O29">
        <f t="shared" ca="1" si="1"/>
        <v>1</v>
      </c>
      <c r="Q29">
        <f ca="1"/>
        <v>1</v>
      </c>
    </row>
    <row r="30" spans="2:17" x14ac:dyDescent="0.25">
      <c r="B30" s="60">
        <f ca="1"/>
        <v>2045</v>
      </c>
      <c r="C30" t="b">
        <f ca="1"/>
        <v>1</v>
      </c>
      <c r="D30" t="b">
        <f ca="1"/>
        <v>0</v>
      </c>
      <c r="E30" t="b">
        <f ca="1"/>
        <v>0</v>
      </c>
      <c r="F30" t="b">
        <f ca="1"/>
        <v>0</v>
      </c>
      <c r="G30" t="b">
        <f ca="1"/>
        <v>0</v>
      </c>
      <c r="H30" t="b">
        <f ca="1"/>
        <v>0</v>
      </c>
      <c r="I30" t="b">
        <f ca="1"/>
        <v>0</v>
      </c>
      <c r="J30" t="b">
        <f ca="1"/>
        <v>0</v>
      </c>
      <c r="K30" t="b">
        <f ca="1"/>
        <v>0</v>
      </c>
      <c r="L30" t="b">
        <f ca="1"/>
        <v>1</v>
      </c>
      <c r="M30" t="b">
        <f ca="1"/>
        <v>0</v>
      </c>
      <c r="N30" t="b">
        <f ca="1"/>
        <v>0</v>
      </c>
      <c r="O30">
        <f t="shared" ca="1" si="1"/>
        <v>2</v>
      </c>
      <c r="Q30">
        <f ca="1"/>
        <v>2</v>
      </c>
    </row>
    <row r="31" spans="2:17" x14ac:dyDescent="0.25">
      <c r="B31" s="60">
        <f ca="1"/>
        <v>2046</v>
      </c>
      <c r="C31" t="b">
        <f ca="1"/>
        <v>0</v>
      </c>
      <c r="D31" t="b">
        <f ca="1"/>
        <v>0</v>
      </c>
      <c r="E31" t="b">
        <f ca="1"/>
        <v>0</v>
      </c>
      <c r="F31" t="b">
        <f ca="1"/>
        <v>1</v>
      </c>
      <c r="G31" t="b">
        <f ca="1"/>
        <v>0</v>
      </c>
      <c r="H31" t="b">
        <f ca="1"/>
        <v>0</v>
      </c>
      <c r="I31" t="b">
        <f ca="1"/>
        <v>1</v>
      </c>
      <c r="J31" t="b">
        <f ca="1"/>
        <v>0</v>
      </c>
      <c r="K31" t="b">
        <f ca="1"/>
        <v>0</v>
      </c>
      <c r="L31" t="b">
        <f ca="1"/>
        <v>0</v>
      </c>
      <c r="M31" t="b">
        <f ca="1"/>
        <v>0</v>
      </c>
      <c r="N31" t="b">
        <f ca="1"/>
        <v>0</v>
      </c>
      <c r="O31">
        <f t="shared" ca="1" si="1"/>
        <v>2</v>
      </c>
      <c r="Q31">
        <f ca="1"/>
        <v>2</v>
      </c>
    </row>
    <row r="32" spans="2:17" x14ac:dyDescent="0.25">
      <c r="B32" s="60">
        <f ca="1"/>
        <v>2047</v>
      </c>
      <c r="C32" t="b">
        <f ca="1"/>
        <v>0</v>
      </c>
      <c r="D32" t="b">
        <f ca="1"/>
        <v>0</v>
      </c>
      <c r="E32" t="b">
        <f ca="1"/>
        <v>0</v>
      </c>
      <c r="F32" t="b">
        <f ca="1"/>
        <v>0</v>
      </c>
      <c r="G32" t="b">
        <f ca="1"/>
        <v>0</v>
      </c>
      <c r="H32" t="b">
        <f ca="1"/>
        <v>0</v>
      </c>
      <c r="I32" t="b">
        <f ca="1"/>
        <v>0</v>
      </c>
      <c r="J32" t="b">
        <f ca="1"/>
        <v>0</v>
      </c>
      <c r="K32" t="b">
        <f ca="1"/>
        <v>1</v>
      </c>
      <c r="L32" t="b">
        <f ca="1"/>
        <v>0</v>
      </c>
      <c r="M32" t="b">
        <f ca="1"/>
        <v>0</v>
      </c>
      <c r="N32" t="b">
        <f ca="1"/>
        <v>1</v>
      </c>
      <c r="O32">
        <f t="shared" ca="1" si="1"/>
        <v>2</v>
      </c>
      <c r="Q32">
        <f ca="1"/>
        <v>2</v>
      </c>
    </row>
    <row r="33" spans="2:17" x14ac:dyDescent="0.25">
      <c r="B33" s="60">
        <f ca="1"/>
        <v>2048</v>
      </c>
      <c r="C33" t="b">
        <f ca="1"/>
        <v>0</v>
      </c>
      <c r="D33" t="b">
        <f ca="1"/>
        <v>0</v>
      </c>
      <c r="E33" t="b">
        <f ca="1"/>
        <v>1</v>
      </c>
      <c r="F33" t="b">
        <f ca="1"/>
        <v>0</v>
      </c>
      <c r="G33" t="b">
        <f ca="1"/>
        <v>0</v>
      </c>
      <c r="H33" t="b">
        <f ca="1"/>
        <v>0</v>
      </c>
      <c r="I33" t="b">
        <f ca="1"/>
        <v>0</v>
      </c>
      <c r="J33" t="b">
        <f ca="1"/>
        <v>0</v>
      </c>
      <c r="K33" t="b">
        <f ca="1"/>
        <v>0</v>
      </c>
      <c r="L33" t="b">
        <f ca="1"/>
        <v>0</v>
      </c>
      <c r="M33" t="b">
        <f ca="1"/>
        <v>1</v>
      </c>
      <c r="N33" t="b">
        <f ca="1"/>
        <v>0</v>
      </c>
      <c r="O33">
        <f t="shared" ca="1" si="1"/>
        <v>2</v>
      </c>
      <c r="Q33">
        <f ca="1"/>
        <v>2</v>
      </c>
    </row>
    <row r="34" spans="2:17" x14ac:dyDescent="0.25">
      <c r="B34" s="60">
        <f ca="1"/>
        <v>2049</v>
      </c>
      <c r="C34" t="b">
        <f ca="1"/>
        <v>0</v>
      </c>
      <c r="D34" t="b">
        <f ca="1"/>
        <v>0</v>
      </c>
      <c r="E34" t="b">
        <f ca="1"/>
        <v>0</v>
      </c>
      <c r="F34" t="b">
        <f ca="1"/>
        <v>0</v>
      </c>
      <c r="G34" t="b">
        <f ca="1"/>
        <v>0</v>
      </c>
      <c r="H34" t="b">
        <f ca="1"/>
        <v>0</v>
      </c>
      <c r="I34" t="b">
        <f ca="1"/>
        <v>0</v>
      </c>
      <c r="J34" t="b">
        <f ca="1"/>
        <v>1</v>
      </c>
      <c r="K34" t="b">
        <f ca="1"/>
        <v>0</v>
      </c>
      <c r="L34" t="b">
        <f ca="1"/>
        <v>0</v>
      </c>
      <c r="M34" t="b">
        <f ca="1"/>
        <v>0</v>
      </c>
      <c r="N34" t="b">
        <f ca="1"/>
        <v>0</v>
      </c>
      <c r="O34">
        <f t="shared" ca="1" si="1"/>
        <v>1</v>
      </c>
      <c r="Q34">
        <f ca="1"/>
        <v>1</v>
      </c>
    </row>
    <row r="35" spans="2:17" x14ac:dyDescent="0.25">
      <c r="B35" s="60">
        <f ca="1"/>
        <v>2050</v>
      </c>
      <c r="C35" t="b">
        <f ca="1"/>
        <v>0</v>
      </c>
      <c r="D35" t="b">
        <f ca="1"/>
        <v>0</v>
      </c>
      <c r="E35" t="b">
        <f ca="1"/>
        <v>0</v>
      </c>
      <c r="F35" t="b">
        <f ca="1"/>
        <v>0</v>
      </c>
      <c r="G35" t="b">
        <f ca="1"/>
        <v>1</v>
      </c>
      <c r="H35" t="b">
        <f ca="1"/>
        <v>0</v>
      </c>
      <c r="I35" t="b">
        <f ca="1"/>
        <v>0</v>
      </c>
      <c r="J35" t="b">
        <f ca="1"/>
        <v>0</v>
      </c>
      <c r="K35" t="b">
        <f ca="1"/>
        <v>0</v>
      </c>
      <c r="L35" t="b">
        <f ca="1"/>
        <v>0</v>
      </c>
      <c r="M35" t="b">
        <f ca="1"/>
        <v>0</v>
      </c>
      <c r="N35" t="b">
        <f ca="1"/>
        <v>0</v>
      </c>
      <c r="O35">
        <f t="shared" ca="1" si="1"/>
        <v>1</v>
      </c>
      <c r="Q35">
        <f ca="1"/>
        <v>1</v>
      </c>
    </row>
    <row r="36" spans="2:17" x14ac:dyDescent="0.25">
      <c r="B36" s="60">
        <f ca="1"/>
        <v>2051</v>
      </c>
      <c r="C36" t="b">
        <f ca="1"/>
        <v>1</v>
      </c>
      <c r="D36" t="b">
        <f ca="1"/>
        <v>0</v>
      </c>
      <c r="E36" t="b">
        <f ca="1"/>
        <v>0</v>
      </c>
      <c r="F36" t="b">
        <f ca="1"/>
        <v>0</v>
      </c>
      <c r="G36" t="b">
        <f ca="1"/>
        <v>0</v>
      </c>
      <c r="H36" t="b">
        <f ca="1"/>
        <v>0</v>
      </c>
      <c r="I36" t="b">
        <f ca="1"/>
        <v>0</v>
      </c>
      <c r="J36" t="b">
        <f ca="1"/>
        <v>0</v>
      </c>
      <c r="K36" t="b">
        <f ca="1"/>
        <v>0</v>
      </c>
      <c r="L36" t="b">
        <f ca="1"/>
        <v>1</v>
      </c>
      <c r="M36" t="b">
        <f ca="1"/>
        <v>0</v>
      </c>
      <c r="N36" t="b">
        <f ca="1"/>
        <v>0</v>
      </c>
      <c r="O36">
        <f t="shared" ca="1" si="1"/>
        <v>2</v>
      </c>
      <c r="Q36">
        <f ca="1"/>
        <v>2</v>
      </c>
    </row>
    <row r="37" spans="2:17" x14ac:dyDescent="0.25">
      <c r="B37" s="60">
        <f ca="1"/>
        <v>2052</v>
      </c>
      <c r="C37" t="b">
        <f ca="1"/>
        <v>0</v>
      </c>
      <c r="D37" t="b">
        <f ca="1"/>
        <v>0</v>
      </c>
      <c r="E37" t="b">
        <f ca="1"/>
        <v>0</v>
      </c>
      <c r="F37" t="b">
        <f ca="1"/>
        <v>0</v>
      </c>
      <c r="G37" t="b">
        <f ca="1"/>
        <v>0</v>
      </c>
      <c r="H37" t="b">
        <f ca="1"/>
        <v>0</v>
      </c>
      <c r="I37" t="b">
        <f ca="1"/>
        <v>0</v>
      </c>
      <c r="J37" t="b">
        <f ca="1"/>
        <v>0</v>
      </c>
      <c r="K37" t="b">
        <f ca="1"/>
        <v>1</v>
      </c>
      <c r="L37" t="b">
        <f ca="1"/>
        <v>0</v>
      </c>
      <c r="M37" t="b">
        <f ca="1"/>
        <v>0</v>
      </c>
      <c r="N37" t="b">
        <f ca="1"/>
        <v>1</v>
      </c>
      <c r="O37">
        <f t="shared" ca="1" si="1"/>
        <v>2</v>
      </c>
      <c r="Q37">
        <f ca="1"/>
        <v>2</v>
      </c>
    </row>
    <row r="38" spans="2:17" x14ac:dyDescent="0.25">
      <c r="B38" s="60">
        <f ca="1"/>
        <v>2053</v>
      </c>
      <c r="C38" t="b">
        <f ca="1"/>
        <v>0</v>
      </c>
      <c r="D38" t="b">
        <f ca="1"/>
        <v>0</v>
      </c>
      <c r="E38" t="b">
        <f ca="1"/>
        <v>0</v>
      </c>
      <c r="F38" t="b">
        <f ca="1"/>
        <v>0</v>
      </c>
      <c r="G38" t="b">
        <f ca="1"/>
        <v>0</v>
      </c>
      <c r="H38" t="b">
        <f ca="1"/>
        <v>1</v>
      </c>
      <c r="I38" t="b">
        <f ca="1"/>
        <v>0</v>
      </c>
      <c r="J38" t="b">
        <f ca="1"/>
        <v>0</v>
      </c>
      <c r="K38" t="b">
        <f ca="1"/>
        <v>0</v>
      </c>
      <c r="L38" t="b">
        <f ca="1"/>
        <v>0</v>
      </c>
      <c r="M38" t="b">
        <f ca="1"/>
        <v>0</v>
      </c>
      <c r="N38" t="b">
        <f ca="1"/>
        <v>0</v>
      </c>
      <c r="O38">
        <f t="shared" ca="1" si="1"/>
        <v>1</v>
      </c>
      <c r="Q38">
        <f ca="1"/>
        <v>1</v>
      </c>
    </row>
    <row r="39" spans="2:17" x14ac:dyDescent="0.25">
      <c r="B39" s="60">
        <f ca="1"/>
        <v>2054</v>
      </c>
      <c r="C39" t="b">
        <f ca="1"/>
        <v>0</v>
      </c>
      <c r="D39" t="b">
        <f ca="1"/>
        <v>1</v>
      </c>
      <c r="E39" t="b">
        <f ca="1"/>
        <v>1</v>
      </c>
      <c r="F39" t="b">
        <f ca="1"/>
        <v>0</v>
      </c>
      <c r="G39" t="b">
        <f ca="1"/>
        <v>0</v>
      </c>
      <c r="H39" t="b">
        <f ca="1"/>
        <v>0</v>
      </c>
      <c r="I39" t="b">
        <f ca="1"/>
        <v>0</v>
      </c>
      <c r="J39" t="b">
        <f ca="1"/>
        <v>0</v>
      </c>
      <c r="K39" t="b">
        <f ca="1"/>
        <v>0</v>
      </c>
      <c r="L39" t="b">
        <f ca="1"/>
        <v>0</v>
      </c>
      <c r="M39" t="b">
        <f ca="1"/>
        <v>1</v>
      </c>
      <c r="N39" t="b">
        <f ca="1"/>
        <v>0</v>
      </c>
      <c r="O39">
        <f t="shared" ca="1" si="1"/>
        <v>3</v>
      </c>
      <c r="Q39">
        <f ca="1"/>
        <v>3</v>
      </c>
    </row>
    <row r="40" spans="2:17" x14ac:dyDescent="0.25">
      <c r="B40" s="60">
        <f ca="1"/>
        <v>2055</v>
      </c>
      <c r="C40" t="b">
        <f ca="1"/>
        <v>0</v>
      </c>
      <c r="D40" t="b">
        <f ca="1"/>
        <v>0</v>
      </c>
      <c r="E40" t="b">
        <f ca="1"/>
        <v>0</v>
      </c>
      <c r="F40" t="b">
        <f ca="1"/>
        <v>0</v>
      </c>
      <c r="G40" t="b">
        <f ca="1"/>
        <v>0</v>
      </c>
      <c r="H40" t="b">
        <f ca="1"/>
        <v>0</v>
      </c>
      <c r="I40" t="b">
        <f ca="1"/>
        <v>0</v>
      </c>
      <c r="J40" t="b">
        <f ca="1"/>
        <v>1</v>
      </c>
      <c r="K40" t="b">
        <f ca="1"/>
        <v>0</v>
      </c>
      <c r="L40" t="b">
        <f ca="1"/>
        <v>0</v>
      </c>
      <c r="M40" t="b">
        <f ca="1"/>
        <v>0</v>
      </c>
      <c r="N40" t="b">
        <f ca="1"/>
        <v>0</v>
      </c>
      <c r="O40">
        <f t="shared" ca="1" si="1"/>
        <v>1</v>
      </c>
      <c r="Q40">
        <f ca="1"/>
        <v>1</v>
      </c>
    </row>
    <row r="41" spans="2:17" x14ac:dyDescent="0.25">
      <c r="B41" s="60">
        <f ca="1"/>
        <v>2056</v>
      </c>
      <c r="C41" t="b">
        <f ca="1"/>
        <v>0</v>
      </c>
      <c r="D41" t="b">
        <f ca="1"/>
        <v>0</v>
      </c>
      <c r="E41" t="b">
        <f ca="1"/>
        <v>0</v>
      </c>
      <c r="F41" t="b">
        <f ca="1"/>
        <v>0</v>
      </c>
      <c r="G41" t="b">
        <f ca="1"/>
        <v>0</v>
      </c>
      <c r="H41" t="b">
        <f ca="1"/>
        <v>0</v>
      </c>
      <c r="I41" t="b">
        <f ca="1"/>
        <v>0</v>
      </c>
      <c r="J41" t="b">
        <f ca="1"/>
        <v>0</v>
      </c>
      <c r="K41" t="b">
        <f ca="1"/>
        <v>0</v>
      </c>
      <c r="L41" t="b">
        <f ca="1"/>
        <v>1</v>
      </c>
      <c r="M41" t="b">
        <f ca="1"/>
        <v>0</v>
      </c>
      <c r="N41" t="b">
        <f ca="1"/>
        <v>0</v>
      </c>
      <c r="O41">
        <f t="shared" ca="1" si="1"/>
        <v>1</v>
      </c>
      <c r="Q41">
        <f ca="1"/>
        <v>1</v>
      </c>
    </row>
    <row r="42" spans="2:17" x14ac:dyDescent="0.25">
      <c r="B42" s="60">
        <f ca="1"/>
        <v>2057</v>
      </c>
      <c r="C42" t="b">
        <f ca="1"/>
        <v>0</v>
      </c>
      <c r="D42" t="b">
        <f ca="1"/>
        <v>0</v>
      </c>
      <c r="E42" t="b">
        <f ca="1"/>
        <v>0</v>
      </c>
      <c r="F42" t="b">
        <f ca="1"/>
        <v>1</v>
      </c>
      <c r="G42" t="b">
        <f ca="1"/>
        <v>0</v>
      </c>
      <c r="H42" t="b">
        <f ca="1"/>
        <v>0</v>
      </c>
      <c r="I42" t="b">
        <f ca="1"/>
        <v>1</v>
      </c>
      <c r="J42" t="b">
        <f ca="1"/>
        <v>0</v>
      </c>
      <c r="K42" t="b">
        <f ca="1"/>
        <v>0</v>
      </c>
      <c r="L42" t="b">
        <f ca="1"/>
        <v>0</v>
      </c>
      <c r="M42" t="b">
        <f ca="1"/>
        <v>0</v>
      </c>
      <c r="N42" t="b">
        <f ca="1"/>
        <v>0</v>
      </c>
      <c r="O42">
        <f t="shared" ca="1" si="1"/>
        <v>2</v>
      </c>
      <c r="Q42">
        <f ca="1"/>
        <v>2</v>
      </c>
    </row>
    <row r="43" spans="2:17" x14ac:dyDescent="0.25">
      <c r="B43" s="60">
        <f ca="1"/>
        <v>2058</v>
      </c>
      <c r="C43" t="b">
        <f ca="1"/>
        <v>0</v>
      </c>
      <c r="D43" t="b">
        <f ca="1"/>
        <v>0</v>
      </c>
      <c r="E43" t="b">
        <f ca="1"/>
        <v>0</v>
      </c>
      <c r="F43" t="b">
        <f ca="1"/>
        <v>0</v>
      </c>
      <c r="G43" t="b">
        <f ca="1"/>
        <v>0</v>
      </c>
      <c r="H43" t="b">
        <f ca="1"/>
        <v>0</v>
      </c>
      <c r="I43" t="b">
        <f ca="1"/>
        <v>0</v>
      </c>
      <c r="J43" t="b">
        <f ca="1"/>
        <v>0</v>
      </c>
      <c r="K43" t="b">
        <f ca="1"/>
        <v>1</v>
      </c>
      <c r="L43" t="b">
        <f ca="1"/>
        <v>0</v>
      </c>
      <c r="M43" t="b">
        <f ca="1"/>
        <v>0</v>
      </c>
      <c r="N43" t="b">
        <f ca="1"/>
        <v>1</v>
      </c>
      <c r="O43">
        <f t="shared" ca="1" si="1"/>
        <v>2</v>
      </c>
      <c r="Q43">
        <f ca="1"/>
        <v>2</v>
      </c>
    </row>
    <row r="44" spans="2:17" x14ac:dyDescent="0.25">
      <c r="B44" s="60">
        <f ca="1"/>
        <v>2059</v>
      </c>
      <c r="C44" t="b">
        <f ca="1"/>
        <v>0</v>
      </c>
      <c r="D44" t="b">
        <f ca="1"/>
        <v>0</v>
      </c>
      <c r="E44" t="b">
        <f ca="1"/>
        <v>0</v>
      </c>
      <c r="F44" t="b">
        <f ca="1"/>
        <v>0</v>
      </c>
      <c r="G44" t="b">
        <f ca="1"/>
        <v>0</v>
      </c>
      <c r="H44" t="b">
        <f ca="1"/>
        <v>1</v>
      </c>
      <c r="I44" t="b">
        <f ca="1"/>
        <v>0</v>
      </c>
      <c r="J44" t="b">
        <f ca="1"/>
        <v>0</v>
      </c>
      <c r="K44" t="b">
        <f ca="1"/>
        <v>0</v>
      </c>
      <c r="L44" t="b">
        <f ca="1"/>
        <v>0</v>
      </c>
      <c r="M44" t="b">
        <f ca="1"/>
        <v>0</v>
      </c>
      <c r="N44" t="b">
        <f ca="1"/>
        <v>0</v>
      </c>
      <c r="O44">
        <f t="shared" ca="1" si="1"/>
        <v>1</v>
      </c>
      <c r="Q44">
        <f ca="1"/>
        <v>1</v>
      </c>
    </row>
    <row r="45" spans="2:17" x14ac:dyDescent="0.25">
      <c r="B45" s="60">
        <f ca="1"/>
        <v>2060</v>
      </c>
      <c r="C45" t="b">
        <f ca="1"/>
        <v>0</v>
      </c>
      <c r="D45" t="b">
        <f ca="1"/>
        <v>1</v>
      </c>
      <c r="E45" t="b">
        <f ca="1"/>
        <v>0</v>
      </c>
      <c r="F45" t="b">
        <f ca="1"/>
        <v>0</v>
      </c>
      <c r="G45" t="b">
        <f ca="1"/>
        <v>0</v>
      </c>
      <c r="H45" t="b">
        <f ca="1"/>
        <v>0</v>
      </c>
      <c r="I45" t="b">
        <f ca="1"/>
        <v>0</v>
      </c>
      <c r="J45" t="b">
        <f ca="1"/>
        <v>1</v>
      </c>
      <c r="K45" t="b">
        <f ca="1"/>
        <v>0</v>
      </c>
      <c r="L45" t="b">
        <f ca="1"/>
        <v>0</v>
      </c>
      <c r="M45" t="b">
        <f ca="1"/>
        <v>0</v>
      </c>
      <c r="N45" t="b">
        <f ca="1"/>
        <v>0</v>
      </c>
      <c r="O45">
        <f t="shared" ca="1" si="1"/>
        <v>2</v>
      </c>
      <c r="Q45">
        <f ca="1"/>
        <v>2</v>
      </c>
    </row>
    <row r="46" spans="2:17" x14ac:dyDescent="0.25">
      <c r="B46" s="60">
        <f ca="1"/>
        <v>2061</v>
      </c>
      <c r="C46" t="b">
        <f ca="1"/>
        <v>0</v>
      </c>
      <c r="D46" t="b">
        <f ca="1"/>
        <v>0</v>
      </c>
      <c r="E46" t="b">
        <f ca="1"/>
        <v>0</v>
      </c>
      <c r="F46" t="b">
        <f ca="1"/>
        <v>0</v>
      </c>
      <c r="G46" t="b">
        <f ca="1"/>
        <v>1</v>
      </c>
      <c r="H46" t="b">
        <f ca="1"/>
        <v>0</v>
      </c>
      <c r="I46" t="b">
        <f ca="1"/>
        <v>0</v>
      </c>
      <c r="J46" t="b">
        <f ca="1"/>
        <v>0</v>
      </c>
      <c r="K46" t="b">
        <f ca="1"/>
        <v>0</v>
      </c>
      <c r="L46" t="b">
        <f ca="1"/>
        <v>0</v>
      </c>
      <c r="M46" t="b">
        <f ca="1"/>
        <v>0</v>
      </c>
      <c r="N46" t="b">
        <f ca="1"/>
        <v>0</v>
      </c>
      <c r="O46">
        <f t="shared" ca="1" si="1"/>
        <v>1</v>
      </c>
      <c r="Q46">
        <f ca="1"/>
        <v>1</v>
      </c>
    </row>
    <row r="47" spans="2:17" x14ac:dyDescent="0.25">
      <c r="B47" s="60">
        <f ca="1"/>
        <v>2062</v>
      </c>
      <c r="C47" t="b">
        <f ca="1"/>
        <v>1</v>
      </c>
      <c r="D47" t="b">
        <f ca="1"/>
        <v>0</v>
      </c>
      <c r="E47" t="b">
        <f ca="1"/>
        <v>0</v>
      </c>
      <c r="F47" t="b">
        <f ca="1"/>
        <v>0</v>
      </c>
      <c r="G47" t="b">
        <f ca="1"/>
        <v>0</v>
      </c>
      <c r="H47" t="b">
        <f ca="1"/>
        <v>0</v>
      </c>
      <c r="I47" t="b">
        <f ca="1"/>
        <v>0</v>
      </c>
      <c r="J47" t="b">
        <f ca="1"/>
        <v>0</v>
      </c>
      <c r="K47" t="b">
        <f ca="1"/>
        <v>0</v>
      </c>
      <c r="L47" t="b">
        <f ca="1"/>
        <v>1</v>
      </c>
      <c r="M47" t="b">
        <f ca="1"/>
        <v>0</v>
      </c>
      <c r="N47" t="b">
        <f ca="1"/>
        <v>0</v>
      </c>
      <c r="O47">
        <f t="shared" ca="1" si="1"/>
        <v>2</v>
      </c>
      <c r="Q47">
        <f ca="1"/>
        <v>2</v>
      </c>
    </row>
    <row r="48" spans="2:17" x14ac:dyDescent="0.25">
      <c r="B48" s="60">
        <f ca="1"/>
        <v>2063</v>
      </c>
      <c r="C48" t="b">
        <f ca="1"/>
        <v>0</v>
      </c>
      <c r="D48" t="b">
        <f ca="1"/>
        <v>0</v>
      </c>
      <c r="E48" t="b">
        <f ca="1"/>
        <v>0</v>
      </c>
      <c r="F48" t="b">
        <f ca="1"/>
        <v>1</v>
      </c>
      <c r="G48" t="b">
        <f ca="1"/>
        <v>0</v>
      </c>
      <c r="H48" t="b">
        <f ca="1"/>
        <v>0</v>
      </c>
      <c r="I48" t="b">
        <f ca="1"/>
        <v>1</v>
      </c>
      <c r="J48" t="b">
        <f ca="1"/>
        <v>0</v>
      </c>
      <c r="K48" t="b">
        <f ca="1"/>
        <v>0</v>
      </c>
      <c r="L48" t="b">
        <f ca="1"/>
        <v>0</v>
      </c>
      <c r="M48" t="b">
        <f ca="1"/>
        <v>0</v>
      </c>
      <c r="N48" t="b">
        <f ca="1"/>
        <v>0</v>
      </c>
      <c r="O48">
        <f t="shared" ca="1" si="1"/>
        <v>2</v>
      </c>
      <c r="Q48">
        <f ca="1"/>
        <v>2</v>
      </c>
    </row>
    <row r="49" spans="2:17" x14ac:dyDescent="0.25">
      <c r="B49" s="60">
        <f ca="1"/>
        <v>2064</v>
      </c>
      <c r="C49" t="b">
        <f ca="1"/>
        <v>0</v>
      </c>
      <c r="D49" t="b">
        <f ca="1"/>
        <v>0</v>
      </c>
      <c r="E49" t="b">
        <f ca="1"/>
        <v>0</v>
      </c>
      <c r="F49" t="b">
        <f ca="1"/>
        <v>0</v>
      </c>
      <c r="G49" t="b">
        <f ca="1"/>
        <v>0</v>
      </c>
      <c r="H49" t="b">
        <f ca="1"/>
        <v>1</v>
      </c>
      <c r="I49" t="b">
        <f ca="1"/>
        <v>0</v>
      </c>
      <c r="J49" t="b">
        <f ca="1"/>
        <v>0</v>
      </c>
      <c r="K49" t="b">
        <f ca="1"/>
        <v>0</v>
      </c>
      <c r="L49" t="b">
        <f ca="1"/>
        <v>0</v>
      </c>
      <c r="M49" t="b">
        <f ca="1"/>
        <v>0</v>
      </c>
      <c r="N49" t="b">
        <f ca="1"/>
        <v>0</v>
      </c>
      <c r="O49">
        <f t="shared" ca="1" si="1"/>
        <v>1</v>
      </c>
      <c r="Q49">
        <f ca="1"/>
        <v>1</v>
      </c>
    </row>
    <row r="50" spans="2:17" x14ac:dyDescent="0.25">
      <c r="B50" s="60">
        <f ca="1"/>
        <v>2065</v>
      </c>
      <c r="C50" t="b">
        <f ca="1"/>
        <v>0</v>
      </c>
      <c r="D50" t="b">
        <f ca="1"/>
        <v>1</v>
      </c>
      <c r="E50" t="b">
        <f ca="1"/>
        <v>1</v>
      </c>
      <c r="F50" t="b">
        <f ca="1"/>
        <v>0</v>
      </c>
      <c r="G50" t="b">
        <f ca="1"/>
        <v>0</v>
      </c>
      <c r="H50" t="b">
        <f ca="1"/>
        <v>0</v>
      </c>
      <c r="I50" t="b">
        <f ca="1"/>
        <v>0</v>
      </c>
      <c r="J50" t="b">
        <f ca="1"/>
        <v>0</v>
      </c>
      <c r="K50" t="b">
        <f ca="1"/>
        <v>0</v>
      </c>
      <c r="L50" t="b">
        <f ca="1"/>
        <v>0</v>
      </c>
      <c r="M50" t="b">
        <f ca="1"/>
        <v>1</v>
      </c>
      <c r="N50" t="b">
        <f ca="1"/>
        <v>0</v>
      </c>
      <c r="O50">
        <f t="shared" ca="1" si="1"/>
        <v>3</v>
      </c>
      <c r="Q50">
        <f ca="1"/>
        <v>3</v>
      </c>
    </row>
    <row r="51" spans="2:17" x14ac:dyDescent="0.25">
      <c r="B51" s="60">
        <f ca="1"/>
        <v>2066</v>
      </c>
      <c r="C51" t="b">
        <f ca="1"/>
        <v>0</v>
      </c>
      <c r="D51" t="b">
        <f ca="1"/>
        <v>0</v>
      </c>
      <c r="E51" t="b">
        <f ca="1"/>
        <v>0</v>
      </c>
      <c r="F51" t="b">
        <f ca="1"/>
        <v>0</v>
      </c>
      <c r="G51" t="b">
        <f ca="1"/>
        <v>0</v>
      </c>
      <c r="H51" t="b">
        <f ca="1"/>
        <v>0</v>
      </c>
      <c r="I51" t="b">
        <f ca="1"/>
        <v>0</v>
      </c>
      <c r="J51" t="b">
        <f ca="1"/>
        <v>1</v>
      </c>
      <c r="K51" t="b">
        <f ca="1"/>
        <v>0</v>
      </c>
      <c r="L51" t="b">
        <f ca="1"/>
        <v>0</v>
      </c>
      <c r="M51" t="b">
        <f ca="1"/>
        <v>0</v>
      </c>
      <c r="N51" t="b">
        <f ca="1"/>
        <v>0</v>
      </c>
      <c r="O51">
        <f t="shared" ca="1" si="1"/>
        <v>1</v>
      </c>
      <c r="Q51">
        <f ca="1"/>
        <v>1</v>
      </c>
    </row>
    <row r="52" spans="2:17" x14ac:dyDescent="0.25">
      <c r="B52" s="60">
        <f ca="1"/>
        <v>2067</v>
      </c>
      <c r="C52" t="b">
        <f ca="1"/>
        <v>0</v>
      </c>
      <c r="D52" t="b">
        <f ca="1"/>
        <v>0</v>
      </c>
      <c r="E52" t="b">
        <f ca="1"/>
        <v>0</v>
      </c>
      <c r="F52" t="b">
        <f ca="1"/>
        <v>0</v>
      </c>
      <c r="G52" t="b">
        <f ca="1"/>
        <v>1</v>
      </c>
      <c r="H52" t="b">
        <f ca="1"/>
        <v>0</v>
      </c>
      <c r="I52" t="b">
        <f ca="1"/>
        <v>0</v>
      </c>
      <c r="J52" t="b">
        <f ca="1"/>
        <v>0</v>
      </c>
      <c r="K52" t="b">
        <f ca="1"/>
        <v>0</v>
      </c>
      <c r="L52" t="b">
        <f ca="1"/>
        <v>0</v>
      </c>
      <c r="M52" t="b">
        <f ca="1"/>
        <v>0</v>
      </c>
      <c r="N52" t="b">
        <f ca="1"/>
        <v>0</v>
      </c>
      <c r="O52">
        <f t="shared" ca="1" si="1"/>
        <v>1</v>
      </c>
      <c r="Q52">
        <f ca="1"/>
        <v>1</v>
      </c>
    </row>
    <row r="53" spans="2:17" x14ac:dyDescent="0.25">
      <c r="B53" s="60">
        <f ca="1"/>
        <v>2068</v>
      </c>
      <c r="C53" t="b">
        <f ca="1"/>
        <v>1</v>
      </c>
      <c r="D53" t="b">
        <f ca="1"/>
        <v>0</v>
      </c>
      <c r="E53" t="b">
        <f ca="1"/>
        <v>0</v>
      </c>
      <c r="F53" t="b">
        <f ca="1"/>
        <v>1</v>
      </c>
      <c r="G53" t="b">
        <f ca="1"/>
        <v>0</v>
      </c>
      <c r="H53" t="b">
        <f ca="1"/>
        <v>0</v>
      </c>
      <c r="I53" t="b">
        <f ca="1"/>
        <v>1</v>
      </c>
      <c r="J53" t="b">
        <f ca="1"/>
        <v>0</v>
      </c>
      <c r="K53" t="b">
        <f ca="1"/>
        <v>0</v>
      </c>
      <c r="L53" t="b">
        <f ca="1"/>
        <v>0</v>
      </c>
      <c r="M53" t="b">
        <f ca="1"/>
        <v>0</v>
      </c>
      <c r="N53" t="b">
        <f ca="1"/>
        <v>0</v>
      </c>
      <c r="O53">
        <f t="shared" ca="1" si="1"/>
        <v>3</v>
      </c>
      <c r="Q53">
        <f ca="1"/>
        <v>3</v>
      </c>
    </row>
    <row r="54" spans="2:17" x14ac:dyDescent="0.25">
      <c r="B54" s="60">
        <f ca="1"/>
        <v>2069</v>
      </c>
      <c r="C54" t="b">
        <f ca="1"/>
        <v>0</v>
      </c>
      <c r="D54" t="b">
        <f ca="1"/>
        <v>0</v>
      </c>
      <c r="E54" t="b">
        <f ca="1"/>
        <v>0</v>
      </c>
      <c r="F54" t="b">
        <f ca="1"/>
        <v>0</v>
      </c>
      <c r="G54" t="b">
        <f ca="1"/>
        <v>0</v>
      </c>
      <c r="H54" t="b">
        <f ca="1"/>
        <v>0</v>
      </c>
      <c r="I54" t="b">
        <f ca="1"/>
        <v>0</v>
      </c>
      <c r="J54" t="b">
        <f ca="1"/>
        <v>0</v>
      </c>
      <c r="K54" t="b">
        <f ca="1"/>
        <v>1</v>
      </c>
      <c r="L54" t="b">
        <f ca="1"/>
        <v>0</v>
      </c>
      <c r="M54" t="b">
        <f ca="1"/>
        <v>0</v>
      </c>
      <c r="N54" t="b">
        <f ca="1"/>
        <v>1</v>
      </c>
      <c r="O54">
        <f t="shared" ca="1" si="1"/>
        <v>2</v>
      </c>
      <c r="Q54">
        <f ca="1"/>
        <v>2</v>
      </c>
    </row>
    <row r="55" spans="2:17" x14ac:dyDescent="0.25">
      <c r="B55" s="60">
        <f ca="1"/>
        <v>2070</v>
      </c>
      <c r="C55" t="b">
        <f ca="1"/>
        <v>0</v>
      </c>
      <c r="D55" t="b">
        <f ca="1"/>
        <v>0</v>
      </c>
      <c r="E55" t="b">
        <f ca="1"/>
        <v>0</v>
      </c>
      <c r="F55" t="b">
        <f ca="1"/>
        <v>0</v>
      </c>
      <c r="G55" t="b">
        <f ca="1"/>
        <v>0</v>
      </c>
      <c r="H55" t="b">
        <f ca="1"/>
        <v>1</v>
      </c>
      <c r="I55" t="b">
        <f ca="1"/>
        <v>0</v>
      </c>
      <c r="J55" t="b">
        <f ca="1"/>
        <v>0</v>
      </c>
      <c r="K55" t="b">
        <f ca="1"/>
        <v>0</v>
      </c>
      <c r="L55" t="b">
        <f ca="1"/>
        <v>0</v>
      </c>
      <c r="M55" t="b">
        <f ca="1"/>
        <v>0</v>
      </c>
      <c r="N55" t="b">
        <f ca="1"/>
        <v>0</v>
      </c>
      <c r="O55">
        <f t="shared" ca="1" si="1"/>
        <v>1</v>
      </c>
      <c r="Q55">
        <f ca="1"/>
        <v>1</v>
      </c>
    </row>
    <row r="56" spans="2:17" x14ac:dyDescent="0.25">
      <c r="B56" s="60">
        <f ca="1"/>
        <v>2071</v>
      </c>
      <c r="C56" t="b">
        <f ca="1"/>
        <v>0</v>
      </c>
      <c r="D56" t="b">
        <f ca="1"/>
        <v>1</v>
      </c>
      <c r="E56" t="b">
        <f ca="1"/>
        <v>1</v>
      </c>
      <c r="F56" t="b">
        <f ca="1"/>
        <v>0</v>
      </c>
      <c r="G56" t="b">
        <f ca="1"/>
        <v>0</v>
      </c>
      <c r="H56" t="b">
        <f ca="1"/>
        <v>0</v>
      </c>
      <c r="I56" t="b">
        <f ca="1"/>
        <v>0</v>
      </c>
      <c r="J56" t="b">
        <f ca="1"/>
        <v>0</v>
      </c>
      <c r="K56" t="b">
        <f ca="1"/>
        <v>0</v>
      </c>
      <c r="L56" t="b">
        <f ca="1"/>
        <v>0</v>
      </c>
      <c r="M56" t="b">
        <f ca="1"/>
        <v>1</v>
      </c>
      <c r="N56" t="b">
        <f ca="1"/>
        <v>0</v>
      </c>
      <c r="O56">
        <f t="shared" ca="1" si="1"/>
        <v>3</v>
      </c>
      <c r="Q56">
        <f ca="1"/>
        <v>3</v>
      </c>
    </row>
    <row r="57" spans="2:17" x14ac:dyDescent="0.25">
      <c r="B57" s="60">
        <f ca="1"/>
        <v>2072</v>
      </c>
      <c r="C57" t="b">
        <f ca="1"/>
        <v>0</v>
      </c>
      <c r="D57" t="b">
        <f ca="1"/>
        <v>0</v>
      </c>
      <c r="E57" t="b">
        <f ca="1"/>
        <v>0</v>
      </c>
      <c r="F57" t="b">
        <f ca="1"/>
        <v>0</v>
      </c>
      <c r="G57" t="b">
        <f ca="1"/>
        <v>1</v>
      </c>
      <c r="H57" t="b">
        <f ca="1"/>
        <v>0</v>
      </c>
      <c r="I57" t="b">
        <f ca="1"/>
        <v>0</v>
      </c>
      <c r="J57" t="b">
        <f ca="1"/>
        <v>0</v>
      </c>
      <c r="K57" t="b">
        <f ca="1"/>
        <v>0</v>
      </c>
      <c r="L57" t="b">
        <f ca="1"/>
        <v>0</v>
      </c>
      <c r="M57" t="b">
        <f ca="1"/>
        <v>0</v>
      </c>
      <c r="N57" t="b">
        <f ca="1"/>
        <v>0</v>
      </c>
      <c r="O57">
        <f t="shared" ca="1" si="1"/>
        <v>1</v>
      </c>
      <c r="Q57">
        <f ca="1"/>
        <v>1</v>
      </c>
    </row>
    <row r="59" spans="2:17" x14ac:dyDescent="0.25">
      <c r="B59" t="s">
        <v>84</v>
      </c>
      <c r="C59">
        <f ca="1">COUNTIF(C8:C57,TRUE)</f>
        <v>7</v>
      </c>
      <c r="D59">
        <f t="shared" ref="D59:N59" ca="1" si="2">COUNTIF(D8:D57,TRUE)</f>
        <v>8</v>
      </c>
      <c r="E59">
        <f t="shared" ca="1" si="2"/>
        <v>7</v>
      </c>
      <c r="F59">
        <f t="shared" ca="1" si="2"/>
        <v>7</v>
      </c>
      <c r="G59">
        <f t="shared" ca="1" si="2"/>
        <v>7</v>
      </c>
      <c r="H59">
        <f t="shared" ca="1" si="2"/>
        <v>8</v>
      </c>
      <c r="I59">
        <f t="shared" ca="1" si="2"/>
        <v>7</v>
      </c>
      <c r="J59">
        <f t="shared" ca="1" si="2"/>
        <v>7</v>
      </c>
      <c r="K59">
        <f t="shared" ca="1" si="2"/>
        <v>7</v>
      </c>
      <c r="L59">
        <f t="shared" ca="1" si="2"/>
        <v>7</v>
      </c>
      <c r="M59">
        <f t="shared" ca="1" si="2"/>
        <v>7</v>
      </c>
      <c r="N59">
        <f t="shared" ca="1" si="2"/>
        <v>7</v>
      </c>
    </row>
  </sheetData>
  <mergeCells count="2">
    <mergeCell ref="H2:I2"/>
    <mergeCell ref="H3:I3"/>
  </mergeCells>
  <conditionalFormatting sqref="C8:N57">
    <cfRule type="expression" dxfId="0" priority="3">
      <formula>C8</formula>
    </cfRule>
  </conditionalFormatting>
  <conditionalFormatting sqref="B8:B57">
    <cfRule type="expression" dxfId="2" priority="2">
      <formula>$O8=1</formula>
    </cfRule>
    <cfRule type="expression" dxfId="1" priority="1">
      <formula>$O8=3</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EDFA7B55C18F4478DE3CFC654781675" ma:contentTypeVersion="11" ma:contentTypeDescription="Umožňuje vytvoriť nový dokument." ma:contentTypeScope="" ma:versionID="54dede03c32a9d31b74097f2481cf89e">
  <xsd:schema xmlns:xsd="http://www.w3.org/2001/XMLSchema" xmlns:xs="http://www.w3.org/2001/XMLSchema" xmlns:p="http://schemas.microsoft.com/office/2006/metadata/properties" xmlns:ns3="2c5af817-32a7-4027-b3ce-7e6cea23d7c2" xmlns:ns4="0c503224-44a9-4fdb-af07-b5ba349b8fe9" targetNamespace="http://schemas.microsoft.com/office/2006/metadata/properties" ma:root="true" ma:fieldsID="7908014f5d3fac5851bf47bd6475b8f2" ns3:_="" ns4:_="">
    <xsd:import namespace="2c5af817-32a7-4027-b3ce-7e6cea23d7c2"/>
    <xsd:import namespace="0c503224-44a9-4fdb-af07-b5ba349b8fe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af817-32a7-4027-b3ce-7e6cea23d7c2"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503224-44a9-4fdb-af07-b5ba349b8fe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E55C81-188D-499B-9207-601569D2ACEB}">
  <ds:schemaRefs>
    <ds:schemaRef ds:uri="http://schemas.microsoft.com/sharepoint/v3/contenttype/forms"/>
  </ds:schemaRefs>
</ds:datastoreItem>
</file>

<file path=customXml/itemProps2.xml><?xml version="1.0" encoding="utf-8"?>
<ds:datastoreItem xmlns:ds="http://schemas.openxmlformats.org/officeDocument/2006/customXml" ds:itemID="{CF78581F-E516-413C-A164-4861F89911F1}">
  <ds:schemaRefs>
    <ds:schemaRef ds:uri="http://schemas.microsoft.com/office/2006/metadata/properties"/>
    <ds:schemaRef ds:uri="http://purl.org/dc/terms/"/>
    <ds:schemaRef ds:uri="http://schemas.openxmlformats.org/package/2006/metadata/core-properties"/>
    <ds:schemaRef ds:uri="http://purl.org/dc/dcmitype/"/>
    <ds:schemaRef ds:uri="0c503224-44a9-4fdb-af07-b5ba349b8fe9"/>
    <ds:schemaRef ds:uri="http://schemas.microsoft.com/office/infopath/2007/PartnerControls"/>
    <ds:schemaRef ds:uri="http://schemas.microsoft.com/office/2006/documentManagement/types"/>
    <ds:schemaRef ds:uri="2c5af817-32a7-4027-b3ce-7e6cea23d7c2"/>
    <ds:schemaRef ds:uri="http://www.w3.org/XML/1998/namespace"/>
    <ds:schemaRef ds:uri="http://purl.org/dc/elements/1.1/"/>
  </ds:schemaRefs>
</ds:datastoreItem>
</file>

<file path=customXml/itemProps3.xml><?xml version="1.0" encoding="utf-8"?>
<ds:datastoreItem xmlns:ds="http://schemas.openxmlformats.org/officeDocument/2006/customXml" ds:itemID="{FA74CF90-BF93-4008-8BFE-63CAC1B95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af817-32a7-4027-b3ce-7e6cea23d7c2"/>
    <ds:schemaRef ds:uri="0c503224-44a9-4fdb-af07-b5ba349b8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Dátumové funkcie - úvod</vt:lpstr>
      <vt:lpstr>Dátumové funkcie</vt:lpstr>
      <vt:lpstr>WeekNumy</vt:lpstr>
      <vt:lpstr>Kalendár</vt:lpstr>
      <vt:lpstr>piatky 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Adamko</dc:creator>
  <cp:lastModifiedBy>Peter Adamko</cp:lastModifiedBy>
  <dcterms:created xsi:type="dcterms:W3CDTF">2020-03-26T11:43:10Z</dcterms:created>
  <dcterms:modified xsi:type="dcterms:W3CDTF">2022-11-15T19:29:03Z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0x010100AEDFA7B55C18F4478DE3CFC654781675</vt:lpwstr>
  </property>
</Properties>
</file>